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iagrams/data2.xml" ContentType="application/vnd.openxmlformats-officedocument.drawingml.diagramData+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colors3.xml" ContentType="application/vnd.ms-office.chartcolorstyl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drawings/drawing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iagrams/colors1.xml" ContentType="application/vnd.openxmlformats-officedocument.drawingml.diagramColors+xml"/>
  <Override PartName="/xl/charts/style12.xml" ContentType="application/vnd.ms-office.chartstyle+xml"/>
  <Override PartName="/xl/charts/colors1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drawing1.xml" ContentType="application/vnd.ms-office.drawingml.diagramDrawing+xml"/>
  <Override PartName="/xl/drawings/drawing12.xml" ContentType="application/vnd.openxmlformats-officedocument.drawing+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7221\Downloads\Community dev\HDA\"/>
    </mc:Choice>
  </mc:AlternateContent>
  <xr:revisionPtr revIDLastSave="0" documentId="13_ncr:1_{90DE8943-77C0-470A-8058-3E48C07E90F1}" xr6:coauthVersionLast="47" xr6:coauthVersionMax="47" xr10:uidLastSave="{00000000-0000-0000-0000-000000000000}"/>
  <bookViews>
    <workbookView xWindow="-98" yWindow="-98" windowWidth="19396" windowHeight="10395" firstSheet="9" activeTab="14" xr2:uid="{00000000-000D-0000-FFFF-FFFF00000000}"/>
  </bookViews>
  <sheets>
    <sheet name="Functional group trends" sheetId="7" r:id="rId1"/>
    <sheet name="Functional group trends (2)" sheetId="9" r:id="rId2"/>
    <sheet name="DHS trends" sheetId="8" r:id="rId3"/>
    <sheet name="Mandate analysis" sheetId="10" r:id="rId4"/>
    <sheet name="Housing functions" sheetId="18" r:id="rId5"/>
    <sheet name="HDA Spending Trends" sheetId="6" r:id="rId6"/>
    <sheet name="Institutional (a)" sheetId="1" r:id="rId7"/>
    <sheet name="Institutional (b)" sheetId="4" r:id="rId8"/>
    <sheet name="New Funding" sheetId="16" r:id="rId9"/>
    <sheet name="HDA Objectives" sheetId="5" r:id="rId10"/>
    <sheet name="Prog design" sheetId="11" r:id="rId11"/>
    <sheet name="HDA Activities" sheetId="13" r:id="rId12"/>
    <sheet name="Notes &amp; Qs" sheetId="17" r:id="rId13"/>
    <sheet name="HDA Outputs" sheetId="14" r:id="rId14"/>
    <sheet name="Logframe" sheetId="15" r:id="rId15"/>
  </sheets>
  <externalReferences>
    <externalReference r:id="rId16"/>
    <externalReference r:id="rId17"/>
  </externalReferences>
  <definedNames>
    <definedName name="ADClerkTime">[1]Notches!$Q$13</definedName>
    <definedName name="AmdinStaffTrainCost">[1]Input!$C$41</definedName>
    <definedName name="AuxSWDays">[1]Notches!$R$17</definedName>
    <definedName name="AuxSWTime">[1]Notches!$Q$17</definedName>
    <definedName name="CCPTrainCost">[1]Input!$C$38</definedName>
    <definedName name="CHClothes">[1]Input!$C$45</definedName>
    <definedName name="CHFood">[1]Input!$C$47</definedName>
    <definedName name="CHSport">[1]Input!$C$49</definedName>
    <definedName name="CHTransport">[1]Input!$C$51</definedName>
    <definedName name="CostKM">[1]Input!$C$35</definedName>
    <definedName name="date">[1]Menu!$C$8</definedName>
    <definedName name="FinMgerDayas">[1]Notches!$R$18</definedName>
    <definedName name="FinMgerTime">[1]Notches!$Q$18</definedName>
    <definedName name="FinMgtTrainCost">[1]Input!$C$39</definedName>
    <definedName name="KMperHR">[1]Input!$C$34</definedName>
    <definedName name="Materialassist">[1]Input!$C$53</definedName>
    <definedName name="MgerTrainCost" localSheetId="1">[1]Input!#REF!</definedName>
    <definedName name="MgerTrainCost">[1]Input!#REF!</definedName>
    <definedName name="MGTTraingCost">[1]Input!$C$40</definedName>
    <definedName name="MyYear0">[2]Settings!$Y$20</definedName>
    <definedName name="MyYearM1">[2]Settings!$Y$19</definedName>
    <definedName name="MyYearM2">[2]Settings!$Y$18</definedName>
    <definedName name="MyYearM3">[2]Settings!$Y$17</definedName>
    <definedName name="MyYearP1">[2]Settings!$Y$21</definedName>
    <definedName name="MyYearP2">[2]Settings!$Y$22</definedName>
    <definedName name="MyYearP3">[2]Settings!$Y$23</definedName>
    <definedName name="NurseDays">[1]Notches!$R$22</definedName>
    <definedName name="NurseTime">[1]Notches!$Q$22</definedName>
    <definedName name="OTDays">[1]Notches!$R$23</definedName>
    <definedName name="OTTime">[1]Notches!$Q$23</definedName>
    <definedName name="scenario">[1]Menu!$C$7</definedName>
    <definedName name="SenfmgerTime">[1]Notches!$Q$19</definedName>
    <definedName name="SWDays">[1]Notches!$R$16</definedName>
    <definedName name="SWTime">[1]Notches!$Q$16</definedName>
    <definedName name="TeacherDays">[1]Notches!$R$20</definedName>
    <definedName name="Teachertime">[1]Notches!$Q$20</definedName>
    <definedName name="TrainingCodes">[1]Input!$A$38:$B$41</definedName>
    <definedName name="TrainingCost" localSheetId="1">[1]Input!#REF!</definedName>
    <definedName name="TrainingCost">[1]Input!#REF!</definedName>
    <definedName name="TravelTime">[1]Input!$C$33</definedName>
    <definedName name="TreasTrainCost" localSheetId="1">[1]Input!#REF!</definedName>
    <definedName name="TreasTrainCost">[1]Input!#REF!</definedName>
    <definedName name="username">[1]Menu!$C$6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4" i="6" l="1"/>
  <c r="K45" i="6"/>
  <c r="K46" i="6"/>
  <c r="K47" i="6"/>
  <c r="K43" i="6"/>
  <c r="I44" i="6"/>
  <c r="I45" i="6"/>
  <c r="I46" i="6"/>
  <c r="I47" i="6"/>
  <c r="I43" i="6"/>
  <c r="J42" i="6"/>
  <c r="H42" i="6"/>
  <c r="F42" i="6"/>
  <c r="H23" i="6" l="1"/>
  <c r="H24" i="6"/>
  <c r="H25" i="6"/>
  <c r="H26" i="6"/>
  <c r="H22" i="6"/>
  <c r="D31" i="8"/>
  <c r="E31" i="8"/>
  <c r="C31" i="8"/>
  <c r="F36" i="8"/>
  <c r="F37" i="8"/>
  <c r="F38" i="8"/>
  <c r="F35" i="8"/>
  <c r="F24" i="8"/>
  <c r="F25" i="8"/>
  <c r="F26" i="8"/>
  <c r="F27" i="8"/>
  <c r="F28" i="8"/>
  <c r="F29" i="8"/>
  <c r="F30" i="8"/>
  <c r="F23" i="8"/>
  <c r="F48" i="8"/>
  <c r="F49" i="8"/>
  <c r="F50" i="8"/>
  <c r="F47" i="8"/>
  <c r="E51" i="8"/>
  <c r="D51" i="8"/>
  <c r="C51" i="8"/>
  <c r="F51" i="8" s="1"/>
  <c r="D39" i="8"/>
  <c r="E39" i="8"/>
  <c r="C39" i="8"/>
  <c r="F39" i="8" s="1"/>
  <c r="G39" i="8" s="1"/>
  <c r="G36" i="8" l="1"/>
  <c r="F31" i="8"/>
  <c r="G38" i="8"/>
  <c r="G37" i="8"/>
  <c r="G35" i="8"/>
  <c r="J19" i="8"/>
  <c r="I19" i="8"/>
  <c r="F19" i="8"/>
  <c r="H18" i="8"/>
  <c r="E18" i="8"/>
  <c r="C18" i="8"/>
  <c r="K17" i="8"/>
  <c r="J17" i="8"/>
  <c r="G17" i="8"/>
  <c r="K16" i="8"/>
  <c r="J16" i="8"/>
  <c r="G16" i="8"/>
  <c r="K15" i="8"/>
  <c r="J15" i="8"/>
  <c r="G15" i="8"/>
  <c r="K14" i="8"/>
  <c r="J14" i="8"/>
  <c r="G14" i="8"/>
  <c r="H12" i="8"/>
  <c r="I12" i="8" s="1"/>
  <c r="E12" i="8"/>
  <c r="F11" i="8" s="1"/>
  <c r="C12" i="8"/>
  <c r="K11" i="8"/>
  <c r="J11" i="8"/>
  <c r="G11" i="8"/>
  <c r="K10" i="8"/>
  <c r="J10" i="8"/>
  <c r="G10" i="8"/>
  <c r="K9" i="8"/>
  <c r="J9" i="8"/>
  <c r="G9" i="8"/>
  <c r="K8" i="8"/>
  <c r="J8" i="8"/>
  <c r="G8" i="8"/>
  <c r="I8" i="8" l="1"/>
  <c r="C19" i="8"/>
  <c r="D18" i="8" s="1"/>
  <c r="D8" i="8"/>
  <c r="K18" i="8"/>
  <c r="F12" i="8"/>
  <c r="F8" i="8"/>
  <c r="F9" i="8"/>
  <c r="F10" i="8"/>
  <c r="G18" i="8"/>
  <c r="J12" i="8"/>
  <c r="I9" i="8"/>
  <c r="I10" i="8"/>
  <c r="J18" i="8"/>
  <c r="F18" i="8"/>
  <c r="D10" i="8"/>
  <c r="I11" i="8"/>
  <c r="I18" i="8"/>
  <c r="D19" i="8"/>
  <c r="K19" i="8"/>
  <c r="G19" i="8"/>
  <c r="G12" i="8"/>
  <c r="K12" i="8"/>
  <c r="D12" i="8"/>
  <c r="D9" i="8"/>
  <c r="D11" i="8"/>
  <c r="AG94" i="9"/>
  <c r="Q89" i="9"/>
  <c r="P89" i="9"/>
  <c r="O89" i="9"/>
  <c r="H100" i="9"/>
  <c r="K100" i="9"/>
  <c r="L100" i="9"/>
  <c r="H101" i="9"/>
  <c r="K101" i="9"/>
  <c r="L101" i="9"/>
  <c r="H102" i="9"/>
  <c r="K102" i="9"/>
  <c r="L102" i="9"/>
  <c r="H103" i="9"/>
  <c r="K103" i="9"/>
  <c r="L103" i="9"/>
  <c r="H104" i="9"/>
  <c r="K104" i="9"/>
  <c r="L104" i="9"/>
  <c r="H105" i="9"/>
  <c r="K105" i="9"/>
  <c r="L105" i="9"/>
  <c r="H106" i="9"/>
  <c r="K106" i="9"/>
  <c r="L106" i="9"/>
  <c r="H107" i="9"/>
  <c r="K107" i="9"/>
  <c r="L107" i="9"/>
  <c r="L183" i="9"/>
  <c r="K183" i="9"/>
  <c r="J183" i="9"/>
  <c r="H183" i="9"/>
  <c r="G183" i="9"/>
  <c r="E183" i="9"/>
  <c r="I182" i="9"/>
  <c r="F182" i="9"/>
  <c r="Q143" i="9" s="1"/>
  <c r="D182" i="9"/>
  <c r="L181" i="9"/>
  <c r="K181" i="9"/>
  <c r="H181" i="9"/>
  <c r="L180" i="9"/>
  <c r="K180" i="9"/>
  <c r="H180" i="9"/>
  <c r="L179" i="9"/>
  <c r="K179" i="9"/>
  <c r="H179" i="9"/>
  <c r="L178" i="9"/>
  <c r="K178" i="9"/>
  <c r="H178" i="9"/>
  <c r="I173" i="9"/>
  <c r="F173" i="9"/>
  <c r="D173" i="9"/>
  <c r="L171" i="9"/>
  <c r="K171" i="9"/>
  <c r="H171" i="9"/>
  <c r="G171" i="9"/>
  <c r="L170" i="9"/>
  <c r="K170" i="9"/>
  <c r="H170" i="9"/>
  <c r="L169" i="9"/>
  <c r="K169" i="9"/>
  <c r="H169" i="9"/>
  <c r="L168" i="9"/>
  <c r="K168" i="9"/>
  <c r="H168" i="9"/>
  <c r="L167" i="9"/>
  <c r="K167" i="9"/>
  <c r="H167" i="9"/>
  <c r="L166" i="9"/>
  <c r="K166" i="9"/>
  <c r="H166" i="9"/>
  <c r="I164" i="9"/>
  <c r="F164" i="9"/>
  <c r="D164" i="9"/>
  <c r="L163" i="9"/>
  <c r="K163" i="9"/>
  <c r="H163" i="9"/>
  <c r="G163" i="9"/>
  <c r="L162" i="9"/>
  <c r="K162" i="9"/>
  <c r="H162" i="9"/>
  <c r="L161" i="9"/>
  <c r="K161" i="9"/>
  <c r="H161" i="9"/>
  <c r="G161" i="9"/>
  <c r="L160" i="9"/>
  <c r="K160" i="9"/>
  <c r="H160" i="9"/>
  <c r="L159" i="9"/>
  <c r="K159" i="9"/>
  <c r="H159" i="9"/>
  <c r="G159" i="9"/>
  <c r="L158" i="9"/>
  <c r="K158" i="9"/>
  <c r="H158" i="9"/>
  <c r="L157" i="9"/>
  <c r="K157" i="9"/>
  <c r="H157" i="9"/>
  <c r="G157" i="9"/>
  <c r="L156" i="9"/>
  <c r="K156" i="9"/>
  <c r="H156" i="9"/>
  <c r="I152" i="9"/>
  <c r="F152" i="9"/>
  <c r="D152" i="9"/>
  <c r="L151" i="9"/>
  <c r="K151" i="9"/>
  <c r="H151" i="9"/>
  <c r="L150" i="9"/>
  <c r="K150" i="9"/>
  <c r="H150" i="9"/>
  <c r="L149" i="9"/>
  <c r="K149" i="9"/>
  <c r="H149" i="9"/>
  <c r="L148" i="9"/>
  <c r="K148" i="9"/>
  <c r="J148" i="9"/>
  <c r="H148" i="9"/>
  <c r="L147" i="9"/>
  <c r="K147" i="9"/>
  <c r="H147" i="9"/>
  <c r="I143" i="9"/>
  <c r="R117" i="9" s="1"/>
  <c r="F143" i="9"/>
  <c r="D143" i="9"/>
  <c r="L142" i="9"/>
  <c r="K142" i="9"/>
  <c r="H142" i="9"/>
  <c r="L141" i="9"/>
  <c r="K141" i="9"/>
  <c r="H141" i="9"/>
  <c r="L140" i="9"/>
  <c r="K140" i="9"/>
  <c r="H140" i="9"/>
  <c r="L139" i="9"/>
  <c r="K139" i="9"/>
  <c r="H139" i="9"/>
  <c r="L138" i="9"/>
  <c r="K138" i="9"/>
  <c r="H138" i="9"/>
  <c r="L137" i="9"/>
  <c r="K137" i="9"/>
  <c r="H137" i="9"/>
  <c r="G137" i="9"/>
  <c r="L136" i="9"/>
  <c r="K136" i="9"/>
  <c r="H136" i="9"/>
  <c r="L135" i="9"/>
  <c r="K135" i="9"/>
  <c r="H135" i="9"/>
  <c r="L134" i="9"/>
  <c r="K134" i="9"/>
  <c r="H134" i="9"/>
  <c r="K130" i="9"/>
  <c r="J130" i="9"/>
  <c r="G130" i="9"/>
  <c r="I129" i="9"/>
  <c r="J129" i="9" s="1"/>
  <c r="F129" i="9"/>
  <c r="D129" i="9"/>
  <c r="L128" i="9"/>
  <c r="K128" i="9"/>
  <c r="H128" i="9"/>
  <c r="L127" i="9"/>
  <c r="K127" i="9"/>
  <c r="H127" i="9"/>
  <c r="L126" i="9"/>
  <c r="K126" i="9"/>
  <c r="H126" i="9"/>
  <c r="L125" i="9"/>
  <c r="K125" i="9"/>
  <c r="H125" i="9"/>
  <c r="I123" i="9"/>
  <c r="F123" i="9"/>
  <c r="Q108" i="9" s="1"/>
  <c r="D123" i="9"/>
  <c r="L122" i="9"/>
  <c r="K122" i="9"/>
  <c r="H122" i="9"/>
  <c r="L121" i="9"/>
  <c r="K121" i="9"/>
  <c r="H121" i="9"/>
  <c r="L120" i="9"/>
  <c r="K120" i="9"/>
  <c r="H120" i="9"/>
  <c r="L119" i="9"/>
  <c r="K119" i="9"/>
  <c r="H119" i="9"/>
  <c r="E119" i="9"/>
  <c r="I114" i="9"/>
  <c r="J113" i="9" s="1"/>
  <c r="F114" i="9"/>
  <c r="G112" i="9" s="1"/>
  <c r="D114" i="9"/>
  <c r="E113" i="9" s="1"/>
  <c r="L113" i="9"/>
  <c r="K113" i="9"/>
  <c r="H113" i="9"/>
  <c r="L112" i="9"/>
  <c r="K112" i="9"/>
  <c r="H112" i="9"/>
  <c r="L111" i="9"/>
  <c r="K111" i="9"/>
  <c r="H111" i="9"/>
  <c r="L110" i="9"/>
  <c r="K110" i="9"/>
  <c r="H110" i="9"/>
  <c r="I108" i="9"/>
  <c r="R98" i="9" s="1"/>
  <c r="F108" i="9"/>
  <c r="D108" i="9"/>
  <c r="H6" i="9"/>
  <c r="K6" i="9"/>
  <c r="L6" i="9"/>
  <c r="H7" i="9"/>
  <c r="K7" i="9"/>
  <c r="L7" i="9"/>
  <c r="H8" i="9"/>
  <c r="K8" i="9"/>
  <c r="L8" i="9"/>
  <c r="H9" i="9"/>
  <c r="K9" i="9"/>
  <c r="L9" i="9"/>
  <c r="H10" i="9"/>
  <c r="J10" i="9"/>
  <c r="K10" i="9"/>
  <c r="L10" i="9"/>
  <c r="H11" i="9"/>
  <c r="K11" i="9"/>
  <c r="L11" i="9"/>
  <c r="H12" i="9"/>
  <c r="K12" i="9"/>
  <c r="L12" i="9"/>
  <c r="H13" i="9"/>
  <c r="K13" i="9"/>
  <c r="L13" i="9"/>
  <c r="D14" i="9"/>
  <c r="E6" i="9" s="1"/>
  <c r="F14" i="9"/>
  <c r="I14" i="9"/>
  <c r="J7" i="9" s="1"/>
  <c r="H16" i="9"/>
  <c r="K16" i="9"/>
  <c r="L16" i="9"/>
  <c r="H17" i="9"/>
  <c r="K17" i="9"/>
  <c r="L17" i="9"/>
  <c r="H18" i="9"/>
  <c r="K18" i="9"/>
  <c r="L18" i="9"/>
  <c r="H19" i="9"/>
  <c r="K19" i="9"/>
  <c r="L19" i="9"/>
  <c r="D20" i="9"/>
  <c r="E16" i="9" s="1"/>
  <c r="F20" i="9"/>
  <c r="G17" i="9" s="1"/>
  <c r="I20" i="9"/>
  <c r="J16" i="9" s="1"/>
  <c r="L89" i="9"/>
  <c r="K89" i="9"/>
  <c r="J89" i="9"/>
  <c r="H89" i="9"/>
  <c r="G89" i="9"/>
  <c r="E89" i="9"/>
  <c r="J88" i="9"/>
  <c r="I88" i="9"/>
  <c r="J180" i="9" s="1"/>
  <c r="F88" i="9"/>
  <c r="G86" i="9" s="1"/>
  <c r="D88" i="9"/>
  <c r="E88" i="9" s="1"/>
  <c r="L87" i="9"/>
  <c r="K87" i="9"/>
  <c r="J87" i="9"/>
  <c r="H87" i="9"/>
  <c r="L86" i="9"/>
  <c r="K86" i="9"/>
  <c r="J86" i="9"/>
  <c r="H86" i="9"/>
  <c r="L85" i="9"/>
  <c r="K85" i="9"/>
  <c r="J85" i="9"/>
  <c r="H85" i="9"/>
  <c r="L84" i="9"/>
  <c r="K84" i="9"/>
  <c r="J84" i="9"/>
  <c r="H84" i="9"/>
  <c r="I79" i="9"/>
  <c r="J172" i="9" s="1"/>
  <c r="F79" i="9"/>
  <c r="G78" i="9" s="1"/>
  <c r="D79" i="9"/>
  <c r="H79" i="9" s="1"/>
  <c r="L77" i="9"/>
  <c r="K77" i="9"/>
  <c r="H77" i="9"/>
  <c r="L76" i="9"/>
  <c r="K76" i="9"/>
  <c r="H76" i="9"/>
  <c r="L75" i="9"/>
  <c r="K75" i="9"/>
  <c r="H75" i="9"/>
  <c r="L74" i="9"/>
  <c r="K74" i="9"/>
  <c r="H74" i="9"/>
  <c r="L73" i="9"/>
  <c r="K73" i="9"/>
  <c r="H73" i="9"/>
  <c r="L72" i="9"/>
  <c r="K72" i="9"/>
  <c r="H72" i="9"/>
  <c r="I70" i="9"/>
  <c r="J69" i="9" s="1"/>
  <c r="F70" i="9"/>
  <c r="G65" i="9" s="1"/>
  <c r="D70" i="9"/>
  <c r="E163" i="9" s="1"/>
  <c r="L69" i="9"/>
  <c r="K69" i="9"/>
  <c r="H69" i="9"/>
  <c r="L68" i="9"/>
  <c r="K68" i="9"/>
  <c r="H68" i="9"/>
  <c r="L67" i="9"/>
  <c r="K67" i="9"/>
  <c r="H67" i="9"/>
  <c r="L66" i="9"/>
  <c r="K66" i="9"/>
  <c r="H66" i="9"/>
  <c r="E66" i="9"/>
  <c r="L65" i="9"/>
  <c r="K65" i="9"/>
  <c r="J65" i="9"/>
  <c r="H65" i="9"/>
  <c r="L64" i="9"/>
  <c r="K64" i="9"/>
  <c r="H64" i="9"/>
  <c r="L63" i="9"/>
  <c r="K63" i="9"/>
  <c r="H63" i="9"/>
  <c r="L62" i="9"/>
  <c r="K62" i="9"/>
  <c r="H62" i="9"/>
  <c r="I58" i="9"/>
  <c r="J151" i="9" s="1"/>
  <c r="F58" i="9"/>
  <c r="G56" i="9" s="1"/>
  <c r="D58" i="9"/>
  <c r="E57" i="9" s="1"/>
  <c r="L57" i="9"/>
  <c r="K57" i="9"/>
  <c r="J57" i="9"/>
  <c r="H57" i="9"/>
  <c r="L56" i="9"/>
  <c r="K56" i="9"/>
  <c r="H56" i="9"/>
  <c r="L55" i="9"/>
  <c r="K55" i="9"/>
  <c r="J55" i="9"/>
  <c r="H55" i="9"/>
  <c r="L54" i="9"/>
  <c r="K54" i="9"/>
  <c r="H54" i="9"/>
  <c r="L53" i="9"/>
  <c r="K53" i="9"/>
  <c r="H53" i="9"/>
  <c r="I49" i="9"/>
  <c r="J48" i="9" s="1"/>
  <c r="F49" i="9"/>
  <c r="G49" i="9" s="1"/>
  <c r="D49" i="9"/>
  <c r="E45" i="9" s="1"/>
  <c r="L48" i="9"/>
  <c r="K48" i="9"/>
  <c r="H48" i="9"/>
  <c r="L47" i="9"/>
  <c r="K47" i="9"/>
  <c r="H47" i="9"/>
  <c r="L46" i="9"/>
  <c r="K46" i="9"/>
  <c r="H46" i="9"/>
  <c r="G46" i="9"/>
  <c r="L45" i="9"/>
  <c r="K45" i="9"/>
  <c r="H45" i="9"/>
  <c r="G45" i="9"/>
  <c r="L44" i="9"/>
  <c r="K44" i="9"/>
  <c r="H44" i="9"/>
  <c r="L43" i="9"/>
  <c r="K43" i="9"/>
  <c r="H43" i="9"/>
  <c r="L42" i="9"/>
  <c r="K42" i="9"/>
  <c r="H42" i="9"/>
  <c r="L41" i="9"/>
  <c r="K41" i="9"/>
  <c r="H41" i="9"/>
  <c r="L40" i="9"/>
  <c r="K40" i="9"/>
  <c r="H40" i="9"/>
  <c r="K36" i="9"/>
  <c r="J36" i="9"/>
  <c r="G36" i="9"/>
  <c r="I35" i="9"/>
  <c r="L35" i="9" s="1"/>
  <c r="F35" i="9"/>
  <c r="G33" i="9" s="1"/>
  <c r="D35" i="9"/>
  <c r="E34" i="9" s="1"/>
  <c r="L34" i="9"/>
  <c r="K34" i="9"/>
  <c r="H34" i="9"/>
  <c r="L33" i="9"/>
  <c r="K33" i="9"/>
  <c r="H33" i="9"/>
  <c r="L32" i="9"/>
  <c r="K32" i="9"/>
  <c r="H32" i="9"/>
  <c r="E32" i="9"/>
  <c r="L31" i="9"/>
  <c r="K31" i="9"/>
  <c r="H31" i="9"/>
  <c r="I29" i="9"/>
  <c r="J29" i="9" s="1"/>
  <c r="F29" i="9"/>
  <c r="G28" i="9" s="1"/>
  <c r="D29" i="9"/>
  <c r="E27" i="9" s="1"/>
  <c r="L28" i="9"/>
  <c r="K28" i="9"/>
  <c r="H28" i="9"/>
  <c r="L27" i="9"/>
  <c r="K27" i="9"/>
  <c r="H27" i="9"/>
  <c r="L26" i="9"/>
  <c r="K26" i="9"/>
  <c r="H26" i="9"/>
  <c r="L25" i="9"/>
  <c r="K25" i="9"/>
  <c r="H25" i="9"/>
  <c r="E25" i="9"/>
  <c r="L7" i="7"/>
  <c r="L8" i="7"/>
  <c r="L9" i="7"/>
  <c r="L10" i="7"/>
  <c r="L11" i="7"/>
  <c r="L12" i="7"/>
  <c r="L13" i="7"/>
  <c r="L16" i="7"/>
  <c r="L17" i="7"/>
  <c r="L18" i="7"/>
  <c r="L19" i="7"/>
  <c r="L20" i="7"/>
  <c r="L25" i="7"/>
  <c r="L26" i="7"/>
  <c r="L27" i="7"/>
  <c r="L28" i="7"/>
  <c r="L31" i="7"/>
  <c r="L32" i="7"/>
  <c r="L33" i="7"/>
  <c r="L34" i="7"/>
  <c r="L40" i="7"/>
  <c r="L41" i="7"/>
  <c r="L42" i="7"/>
  <c r="L43" i="7"/>
  <c r="L44" i="7"/>
  <c r="L45" i="7"/>
  <c r="L46" i="7"/>
  <c r="L47" i="7"/>
  <c r="L48" i="7"/>
  <c r="L53" i="7"/>
  <c r="L54" i="7"/>
  <c r="L55" i="7"/>
  <c r="L56" i="7"/>
  <c r="L57" i="7"/>
  <c r="L58" i="7"/>
  <c r="L62" i="7"/>
  <c r="L63" i="7"/>
  <c r="L64" i="7"/>
  <c r="L65" i="7"/>
  <c r="L66" i="7"/>
  <c r="L67" i="7"/>
  <c r="L68" i="7"/>
  <c r="L69" i="7"/>
  <c r="L72" i="7"/>
  <c r="L73" i="7"/>
  <c r="L74" i="7"/>
  <c r="L75" i="7"/>
  <c r="L76" i="7"/>
  <c r="L77" i="7"/>
  <c r="L79" i="7"/>
  <c r="L84" i="7"/>
  <c r="L85" i="7"/>
  <c r="L86" i="7"/>
  <c r="L87" i="7"/>
  <c r="L89" i="7"/>
  <c r="L6" i="7"/>
  <c r="I88" i="7"/>
  <c r="J85" i="7" s="1"/>
  <c r="F88" i="7"/>
  <c r="G85" i="7" s="1"/>
  <c r="D88" i="7"/>
  <c r="E85" i="7" s="1"/>
  <c r="I49" i="7"/>
  <c r="J48" i="7" s="1"/>
  <c r="F49" i="7"/>
  <c r="G45" i="7" s="1"/>
  <c r="D49" i="7"/>
  <c r="E44" i="7" s="1"/>
  <c r="I58" i="7"/>
  <c r="J54" i="7" s="1"/>
  <c r="F58" i="7"/>
  <c r="G57" i="7" s="1"/>
  <c r="D58" i="7"/>
  <c r="E56" i="7" s="1"/>
  <c r="K89" i="7"/>
  <c r="H89" i="7"/>
  <c r="J89" i="7"/>
  <c r="G89" i="7"/>
  <c r="E89" i="7"/>
  <c r="I79" i="7"/>
  <c r="J74" i="7" s="1"/>
  <c r="F79" i="7"/>
  <c r="G78" i="7" s="1"/>
  <c r="D79" i="7"/>
  <c r="E78" i="7" s="1"/>
  <c r="K73" i="7"/>
  <c r="K74" i="7"/>
  <c r="K75" i="7"/>
  <c r="K76" i="7"/>
  <c r="K77" i="7"/>
  <c r="K72" i="7"/>
  <c r="H73" i="7"/>
  <c r="H74" i="7"/>
  <c r="H75" i="7"/>
  <c r="H76" i="7"/>
  <c r="H77" i="7"/>
  <c r="H72" i="7"/>
  <c r="I70" i="7"/>
  <c r="J65" i="7" s="1"/>
  <c r="F70" i="7"/>
  <c r="G65" i="7" s="1"/>
  <c r="D70" i="7"/>
  <c r="K63" i="7"/>
  <c r="K64" i="7"/>
  <c r="K65" i="7"/>
  <c r="K66" i="7"/>
  <c r="K67" i="7"/>
  <c r="K68" i="7"/>
  <c r="K69" i="7"/>
  <c r="K62" i="7"/>
  <c r="H63" i="7"/>
  <c r="H64" i="7"/>
  <c r="H65" i="7"/>
  <c r="H66" i="7"/>
  <c r="H67" i="7"/>
  <c r="H68" i="7"/>
  <c r="H69" i="7"/>
  <c r="H62" i="7"/>
  <c r="I35" i="7"/>
  <c r="J35" i="7" s="1"/>
  <c r="F35" i="7"/>
  <c r="G33" i="7" s="1"/>
  <c r="G88" i="7"/>
  <c r="K85" i="7"/>
  <c r="K86" i="7"/>
  <c r="K87" i="7"/>
  <c r="K84" i="7"/>
  <c r="H85" i="7"/>
  <c r="H86" i="7"/>
  <c r="H87" i="7"/>
  <c r="H84" i="7"/>
  <c r="K54" i="7"/>
  <c r="K55" i="7"/>
  <c r="K56" i="7"/>
  <c r="K57" i="7"/>
  <c r="H54" i="7"/>
  <c r="H55" i="7"/>
  <c r="H56" i="7"/>
  <c r="H57" i="7"/>
  <c r="K53" i="7"/>
  <c r="H53" i="7"/>
  <c r="K41" i="7"/>
  <c r="K42" i="7"/>
  <c r="K43" i="7"/>
  <c r="K44" i="7"/>
  <c r="K45" i="7"/>
  <c r="K46" i="7"/>
  <c r="K47" i="7"/>
  <c r="K48" i="7"/>
  <c r="K40" i="7"/>
  <c r="H41" i="7"/>
  <c r="H42" i="7"/>
  <c r="H43" i="7"/>
  <c r="H44" i="7"/>
  <c r="H45" i="7"/>
  <c r="H46" i="7"/>
  <c r="H47" i="7"/>
  <c r="H48" i="7"/>
  <c r="H40" i="7"/>
  <c r="K36" i="7"/>
  <c r="J36" i="7"/>
  <c r="G36" i="7"/>
  <c r="D35" i="7"/>
  <c r="E33" i="7" s="1"/>
  <c r="K32" i="7"/>
  <c r="K33" i="7"/>
  <c r="K34" i="7"/>
  <c r="K31" i="7"/>
  <c r="H32" i="7"/>
  <c r="H33" i="7"/>
  <c r="H34" i="7"/>
  <c r="H31" i="7"/>
  <c r="I29" i="7"/>
  <c r="J28" i="7" s="1"/>
  <c r="F29" i="7"/>
  <c r="D29" i="7"/>
  <c r="E28" i="7" s="1"/>
  <c r="K28" i="7"/>
  <c r="H28" i="7"/>
  <c r="H27" i="7"/>
  <c r="K27" i="7"/>
  <c r="K26" i="7"/>
  <c r="H26" i="7"/>
  <c r="K25" i="7"/>
  <c r="H25" i="7"/>
  <c r="I20" i="7"/>
  <c r="J19" i="7" s="1"/>
  <c r="F20" i="7"/>
  <c r="D20" i="7"/>
  <c r="K19" i="7"/>
  <c r="H19" i="7"/>
  <c r="K18" i="7"/>
  <c r="H18" i="7"/>
  <c r="K17" i="7"/>
  <c r="H17" i="7"/>
  <c r="K16" i="7"/>
  <c r="H16" i="7"/>
  <c r="I14" i="7"/>
  <c r="J12" i="7" s="1"/>
  <c r="F14" i="7"/>
  <c r="D14" i="7"/>
  <c r="K13" i="7"/>
  <c r="H13" i="7"/>
  <c r="K12" i="7"/>
  <c r="H12" i="7"/>
  <c r="K11" i="7"/>
  <c r="H11" i="7"/>
  <c r="K10" i="7"/>
  <c r="H10" i="7"/>
  <c r="K9" i="7"/>
  <c r="H9" i="7"/>
  <c r="K8" i="7"/>
  <c r="H8" i="7"/>
  <c r="K7" i="7"/>
  <c r="H7" i="7"/>
  <c r="K6" i="7"/>
  <c r="H6" i="7"/>
  <c r="L14" i="7" l="1"/>
  <c r="J44" i="9"/>
  <c r="J111" i="9"/>
  <c r="J123" i="9"/>
  <c r="R108" i="9"/>
  <c r="G135" i="9"/>
  <c r="H143" i="9"/>
  <c r="P117" i="9"/>
  <c r="E152" i="9"/>
  <c r="P123" i="9"/>
  <c r="J156" i="9"/>
  <c r="J158" i="9"/>
  <c r="J160" i="9"/>
  <c r="J162" i="9"/>
  <c r="H164" i="9"/>
  <c r="Q132" i="9"/>
  <c r="G169" i="9"/>
  <c r="E182" i="9"/>
  <c r="P143" i="9"/>
  <c r="L88" i="7"/>
  <c r="L49" i="7"/>
  <c r="L29" i="7"/>
  <c r="J53" i="9"/>
  <c r="E62" i="9"/>
  <c r="G119" i="9"/>
  <c r="J127" i="9"/>
  <c r="G141" i="9"/>
  <c r="G143" i="9"/>
  <c r="Q117" i="9"/>
  <c r="H152" i="9"/>
  <c r="Q123" i="9"/>
  <c r="L164" i="9"/>
  <c r="R132" i="9"/>
  <c r="G167" i="9"/>
  <c r="E180" i="9"/>
  <c r="D21" i="9"/>
  <c r="E21" i="9" s="1"/>
  <c r="D174" i="9"/>
  <c r="P132" i="9"/>
  <c r="L35" i="7"/>
  <c r="L70" i="7"/>
  <c r="G100" i="9"/>
  <c r="Q98" i="9"/>
  <c r="D130" i="9"/>
  <c r="E129" i="9" s="1"/>
  <c r="P108" i="9"/>
  <c r="J125" i="9"/>
  <c r="G139" i="9"/>
  <c r="J150" i="9"/>
  <c r="L152" i="9"/>
  <c r="R123" i="9"/>
  <c r="R152" i="9" s="1"/>
  <c r="E178" i="9"/>
  <c r="J182" i="9"/>
  <c r="R143" i="9"/>
  <c r="J152" i="9"/>
  <c r="E143" i="9"/>
  <c r="L143" i="9"/>
  <c r="J119" i="9"/>
  <c r="J120" i="9"/>
  <c r="J121" i="9"/>
  <c r="J122" i="9"/>
  <c r="K123" i="9"/>
  <c r="L108" i="9"/>
  <c r="G101" i="9"/>
  <c r="E121" i="9"/>
  <c r="G122" i="9"/>
  <c r="H129" i="9"/>
  <c r="E173" i="9"/>
  <c r="E164" i="9"/>
  <c r="G126" i="9"/>
  <c r="G128" i="9"/>
  <c r="J168" i="9"/>
  <c r="J170" i="9"/>
  <c r="G25" i="9"/>
  <c r="G26" i="9"/>
  <c r="G35" i="9"/>
  <c r="E41" i="9"/>
  <c r="E110" i="9"/>
  <c r="G120" i="9"/>
  <c r="E125" i="9"/>
  <c r="E127" i="9"/>
  <c r="K129" i="9"/>
  <c r="E134" i="9"/>
  <c r="E136" i="9"/>
  <c r="E138" i="9"/>
  <c r="E140" i="9"/>
  <c r="E142" i="9"/>
  <c r="E148" i="9"/>
  <c r="E150" i="9"/>
  <c r="E156" i="9"/>
  <c r="E158" i="9"/>
  <c r="E160" i="9"/>
  <c r="E162" i="9"/>
  <c r="E166" i="9"/>
  <c r="E168" i="9"/>
  <c r="E170" i="9"/>
  <c r="E172" i="9"/>
  <c r="H173" i="9"/>
  <c r="G178" i="9"/>
  <c r="J179" i="9"/>
  <c r="G180" i="9"/>
  <c r="J181" i="9"/>
  <c r="K182" i="9"/>
  <c r="G103" i="9"/>
  <c r="G149" i="9"/>
  <c r="D115" i="9"/>
  <c r="E108" i="9" s="1"/>
  <c r="E111" i="9"/>
  <c r="L114" i="9"/>
  <c r="G125" i="9"/>
  <c r="J126" i="9"/>
  <c r="G127" i="9"/>
  <c r="J128" i="9"/>
  <c r="G134" i="9"/>
  <c r="J135" i="9"/>
  <c r="G136" i="9"/>
  <c r="J137" i="9"/>
  <c r="G138" i="9"/>
  <c r="J139" i="9"/>
  <c r="G140" i="9"/>
  <c r="J141" i="9"/>
  <c r="G142" i="9"/>
  <c r="J147" i="9"/>
  <c r="G148" i="9"/>
  <c r="J149" i="9"/>
  <c r="G150" i="9"/>
  <c r="G156" i="9"/>
  <c r="J157" i="9"/>
  <c r="G158" i="9"/>
  <c r="J159" i="9"/>
  <c r="G160" i="9"/>
  <c r="J161" i="9"/>
  <c r="G162" i="9"/>
  <c r="J163" i="9"/>
  <c r="G166" i="9"/>
  <c r="J167" i="9"/>
  <c r="G168" i="9"/>
  <c r="J169" i="9"/>
  <c r="G170" i="9"/>
  <c r="J171" i="9"/>
  <c r="G172" i="9"/>
  <c r="L173" i="9"/>
  <c r="E179" i="9"/>
  <c r="E181" i="9"/>
  <c r="H182" i="9"/>
  <c r="G105" i="9"/>
  <c r="J134" i="9"/>
  <c r="J136" i="9"/>
  <c r="J138" i="9"/>
  <c r="J140" i="9"/>
  <c r="J142" i="9"/>
  <c r="G147" i="9"/>
  <c r="G151" i="9"/>
  <c r="J166" i="9"/>
  <c r="E47" i="9"/>
  <c r="H14" i="9"/>
  <c r="J110" i="9"/>
  <c r="E112" i="9"/>
  <c r="G121" i="9"/>
  <c r="E126" i="9"/>
  <c r="E128" i="9"/>
  <c r="G129" i="9"/>
  <c r="E135" i="9"/>
  <c r="E137" i="9"/>
  <c r="E139" i="9"/>
  <c r="E141" i="9"/>
  <c r="E147" i="9"/>
  <c r="E149" i="9"/>
  <c r="E151" i="9"/>
  <c r="E157" i="9"/>
  <c r="E159" i="9"/>
  <c r="E161" i="9"/>
  <c r="E167" i="9"/>
  <c r="E169" i="9"/>
  <c r="E171" i="9"/>
  <c r="J178" i="9"/>
  <c r="G179" i="9"/>
  <c r="G181" i="9"/>
  <c r="G182" i="9"/>
  <c r="G107" i="9"/>
  <c r="J102" i="9"/>
  <c r="J100" i="9"/>
  <c r="E107" i="9"/>
  <c r="E105" i="9"/>
  <c r="E103" i="9"/>
  <c r="E101" i="9"/>
  <c r="J106" i="9"/>
  <c r="J107" i="9"/>
  <c r="G106" i="9"/>
  <c r="J105" i="9"/>
  <c r="G104" i="9"/>
  <c r="J103" i="9"/>
  <c r="G102" i="9"/>
  <c r="J101" i="9"/>
  <c r="J104" i="9"/>
  <c r="K108" i="9"/>
  <c r="E106" i="9"/>
  <c r="E104" i="9"/>
  <c r="E102" i="9"/>
  <c r="E100" i="9"/>
  <c r="I115" i="9"/>
  <c r="J114" i="9" s="1"/>
  <c r="E130" i="9"/>
  <c r="H123" i="9"/>
  <c r="H108" i="9"/>
  <c r="G111" i="9"/>
  <c r="J112" i="9"/>
  <c r="G113" i="9"/>
  <c r="K114" i="9"/>
  <c r="F115" i="9"/>
  <c r="L129" i="9"/>
  <c r="J143" i="9"/>
  <c r="G152" i="9"/>
  <c r="K152" i="9"/>
  <c r="E174" i="9"/>
  <c r="I174" i="9"/>
  <c r="J164" i="9" s="1"/>
  <c r="L182" i="9"/>
  <c r="L123" i="9"/>
  <c r="H114" i="9"/>
  <c r="E120" i="9"/>
  <c r="E122" i="9"/>
  <c r="K143" i="9"/>
  <c r="K164" i="9"/>
  <c r="K173" i="9"/>
  <c r="F174" i="9"/>
  <c r="G173" i="9" s="1"/>
  <c r="G110" i="9"/>
  <c r="G123" i="9"/>
  <c r="E9" i="9"/>
  <c r="G11" i="9"/>
  <c r="E13" i="9"/>
  <c r="E11" i="9"/>
  <c r="G9" i="9"/>
  <c r="K14" i="9"/>
  <c r="G66" i="9"/>
  <c r="G67" i="9"/>
  <c r="G68" i="9"/>
  <c r="G69" i="9"/>
  <c r="H70" i="9"/>
  <c r="G62" i="9"/>
  <c r="G63" i="9"/>
  <c r="G64" i="9"/>
  <c r="J42" i="9"/>
  <c r="G29" i="9"/>
  <c r="E19" i="9"/>
  <c r="J8" i="9"/>
  <c r="G7" i="9"/>
  <c r="J6" i="9"/>
  <c r="E17" i="9"/>
  <c r="L14" i="9"/>
  <c r="G13" i="9"/>
  <c r="J12" i="9"/>
  <c r="E7" i="9"/>
  <c r="E58" i="9"/>
  <c r="E72" i="9"/>
  <c r="J19" i="9"/>
  <c r="G18" i="9"/>
  <c r="I21" i="9"/>
  <c r="J21" i="9" s="1"/>
  <c r="J26" i="9"/>
  <c r="G27" i="9"/>
  <c r="G32" i="9"/>
  <c r="G34" i="9"/>
  <c r="J40" i="9"/>
  <c r="G41" i="9"/>
  <c r="G42" i="9"/>
  <c r="J46" i="9"/>
  <c r="E49" i="9"/>
  <c r="E54" i="9"/>
  <c r="E55" i="9"/>
  <c r="J67" i="9"/>
  <c r="G72" i="9"/>
  <c r="G73" i="9"/>
  <c r="E74" i="9"/>
  <c r="L79" i="9"/>
  <c r="L20" i="9"/>
  <c r="H20" i="9"/>
  <c r="E18" i="9"/>
  <c r="J13" i="9"/>
  <c r="G12" i="9"/>
  <c r="J11" i="9"/>
  <c r="G10" i="9"/>
  <c r="J9" i="9"/>
  <c r="G8" i="9"/>
  <c r="G6" i="9"/>
  <c r="E53" i="9"/>
  <c r="J17" i="9"/>
  <c r="G16" i="9"/>
  <c r="J33" i="9"/>
  <c r="E43" i="9"/>
  <c r="E56" i="9"/>
  <c r="L58" i="9"/>
  <c r="J63" i="9"/>
  <c r="F80" i="9"/>
  <c r="G80" i="9" s="1"/>
  <c r="G74" i="9"/>
  <c r="G75" i="9"/>
  <c r="G76" i="9"/>
  <c r="G77" i="9"/>
  <c r="G85" i="9"/>
  <c r="K20" i="9"/>
  <c r="G19" i="9"/>
  <c r="J18" i="9"/>
  <c r="E12" i="9"/>
  <c r="E10" i="9"/>
  <c r="E8" i="9"/>
  <c r="J27" i="9"/>
  <c r="D36" i="9"/>
  <c r="E35" i="9" s="1"/>
  <c r="K29" i="9"/>
  <c r="E33" i="9"/>
  <c r="J34" i="9"/>
  <c r="K35" i="9"/>
  <c r="G40" i="9"/>
  <c r="G43" i="9"/>
  <c r="G44" i="9"/>
  <c r="G47" i="9"/>
  <c r="G48" i="9"/>
  <c r="E64" i="9"/>
  <c r="E68" i="9"/>
  <c r="E76" i="9"/>
  <c r="E84" i="9"/>
  <c r="E87" i="9"/>
  <c r="G88" i="9"/>
  <c r="J31" i="9"/>
  <c r="J35" i="9"/>
  <c r="D80" i="9"/>
  <c r="E80" i="9" s="1"/>
  <c r="E86" i="9"/>
  <c r="K88" i="9"/>
  <c r="J25" i="9"/>
  <c r="J28" i="9"/>
  <c r="E31" i="9"/>
  <c r="J32" i="9"/>
  <c r="H49" i="9"/>
  <c r="L49" i="9"/>
  <c r="J58" i="9"/>
  <c r="L70" i="9"/>
  <c r="E78" i="9"/>
  <c r="E85" i="9"/>
  <c r="G87" i="9"/>
  <c r="L88" i="9"/>
  <c r="G70" i="9"/>
  <c r="L29" i="9"/>
  <c r="F21" i="9"/>
  <c r="H35" i="9"/>
  <c r="E40" i="9"/>
  <c r="E42" i="9"/>
  <c r="E44" i="9"/>
  <c r="E46" i="9"/>
  <c r="E48" i="9"/>
  <c r="J49" i="9"/>
  <c r="G53" i="9"/>
  <c r="J54" i="9"/>
  <c r="G55" i="9"/>
  <c r="J56" i="9"/>
  <c r="G57" i="9"/>
  <c r="G58" i="9"/>
  <c r="K58" i="9"/>
  <c r="E63" i="9"/>
  <c r="E65" i="9"/>
  <c r="E67" i="9"/>
  <c r="E69" i="9"/>
  <c r="J73" i="9"/>
  <c r="J75" i="9"/>
  <c r="J77" i="9"/>
  <c r="I80" i="9"/>
  <c r="H88" i="9"/>
  <c r="H29" i="9"/>
  <c r="E26" i="9"/>
  <c r="E28" i="9"/>
  <c r="G31" i="9"/>
  <c r="J41" i="9"/>
  <c r="J43" i="9"/>
  <c r="J45" i="9"/>
  <c r="J47" i="9"/>
  <c r="K49" i="9"/>
  <c r="H58" i="9"/>
  <c r="J62" i="9"/>
  <c r="J64" i="9"/>
  <c r="J66" i="9"/>
  <c r="J68" i="9"/>
  <c r="K70" i="9"/>
  <c r="E73" i="9"/>
  <c r="E75" i="9"/>
  <c r="E77" i="9"/>
  <c r="J78" i="9"/>
  <c r="K79" i="9"/>
  <c r="G84" i="9"/>
  <c r="G54" i="9"/>
  <c r="J72" i="9"/>
  <c r="J74" i="9"/>
  <c r="J76" i="9"/>
  <c r="E86" i="7"/>
  <c r="E88" i="7"/>
  <c r="G86" i="7"/>
  <c r="J45" i="7"/>
  <c r="G84" i="7"/>
  <c r="J84" i="7"/>
  <c r="G87" i="7"/>
  <c r="J87" i="7"/>
  <c r="G41" i="7"/>
  <c r="G44" i="7"/>
  <c r="E87" i="7"/>
  <c r="G43" i="7"/>
  <c r="E84" i="7"/>
  <c r="J86" i="7"/>
  <c r="G40" i="7"/>
  <c r="G46" i="7"/>
  <c r="J41" i="7"/>
  <c r="E47" i="7"/>
  <c r="E46" i="7"/>
  <c r="J42" i="7"/>
  <c r="J46" i="7"/>
  <c r="E42" i="7"/>
  <c r="G53" i="7"/>
  <c r="E45" i="7"/>
  <c r="J43" i="7"/>
  <c r="J47" i="7"/>
  <c r="E40" i="7"/>
  <c r="E43" i="7"/>
  <c r="G42" i="7"/>
  <c r="G47" i="7"/>
  <c r="J40" i="7"/>
  <c r="J44" i="7"/>
  <c r="G48" i="7"/>
  <c r="E41" i="7"/>
  <c r="E48" i="7"/>
  <c r="E58" i="7"/>
  <c r="G58" i="7"/>
  <c r="G72" i="7"/>
  <c r="E55" i="7"/>
  <c r="J58" i="7"/>
  <c r="G56" i="7"/>
  <c r="G54" i="7"/>
  <c r="G74" i="7"/>
  <c r="E53" i="7"/>
  <c r="E54" i="7"/>
  <c r="G55" i="7"/>
  <c r="J56" i="7"/>
  <c r="J57" i="7"/>
  <c r="E57" i="7"/>
  <c r="J55" i="7"/>
  <c r="J53" i="7"/>
  <c r="H88" i="7"/>
  <c r="J72" i="7"/>
  <c r="E77" i="7"/>
  <c r="E76" i="7"/>
  <c r="G76" i="7"/>
  <c r="H79" i="7"/>
  <c r="K79" i="7"/>
  <c r="E72" i="7"/>
  <c r="E73" i="7"/>
  <c r="D80" i="7"/>
  <c r="E79" i="7" s="1"/>
  <c r="E74" i="7"/>
  <c r="G75" i="7"/>
  <c r="J76" i="7"/>
  <c r="J77" i="7"/>
  <c r="J73" i="7"/>
  <c r="J78" i="7"/>
  <c r="J75" i="7"/>
  <c r="E67" i="7"/>
  <c r="E75" i="7"/>
  <c r="G77" i="7"/>
  <c r="G73" i="7"/>
  <c r="E63" i="7"/>
  <c r="F80" i="7"/>
  <c r="G70" i="7" s="1"/>
  <c r="I80" i="7"/>
  <c r="G62" i="7"/>
  <c r="J64" i="7"/>
  <c r="G64" i="7"/>
  <c r="J34" i="7"/>
  <c r="E62" i="7"/>
  <c r="E66" i="7"/>
  <c r="E69" i="7"/>
  <c r="E65" i="7"/>
  <c r="E68" i="7"/>
  <c r="E64" i="7"/>
  <c r="G31" i="7"/>
  <c r="J63" i="7"/>
  <c r="J68" i="7"/>
  <c r="J67" i="7"/>
  <c r="G68" i="7"/>
  <c r="G63" i="7"/>
  <c r="G67" i="7"/>
  <c r="K70" i="7"/>
  <c r="G66" i="7"/>
  <c r="J62" i="7"/>
  <c r="J66" i="7"/>
  <c r="J69" i="7"/>
  <c r="G69" i="7"/>
  <c r="H70" i="7"/>
  <c r="G34" i="7"/>
  <c r="G35" i="7"/>
  <c r="G32" i="7"/>
  <c r="K35" i="7"/>
  <c r="D21" i="7"/>
  <c r="E21" i="7" s="1"/>
  <c r="F21" i="7"/>
  <c r="G21" i="7" s="1"/>
  <c r="K58" i="7"/>
  <c r="J32" i="7"/>
  <c r="J31" i="7"/>
  <c r="J33" i="7"/>
  <c r="H58" i="7"/>
  <c r="I21" i="7"/>
  <c r="E49" i="7"/>
  <c r="J26" i="7"/>
  <c r="J27" i="7"/>
  <c r="J25" i="7"/>
  <c r="E31" i="7"/>
  <c r="D36" i="7"/>
  <c r="E34" i="7"/>
  <c r="H29" i="7"/>
  <c r="E32" i="7"/>
  <c r="H35" i="7"/>
  <c r="G26" i="7"/>
  <c r="K29" i="7"/>
  <c r="G29" i="7"/>
  <c r="G28" i="7"/>
  <c r="J29" i="7"/>
  <c r="G25" i="7"/>
  <c r="E26" i="7"/>
  <c r="G27" i="7"/>
  <c r="E25" i="7"/>
  <c r="E27" i="7"/>
  <c r="G16" i="7"/>
  <c r="E17" i="7"/>
  <c r="J16" i="7"/>
  <c r="E18" i="7"/>
  <c r="E19" i="7"/>
  <c r="K20" i="7"/>
  <c r="G17" i="7"/>
  <c r="J17" i="7"/>
  <c r="G18" i="7"/>
  <c r="E16" i="7"/>
  <c r="J18" i="7"/>
  <c r="H20" i="7"/>
  <c r="G19" i="7"/>
  <c r="J8" i="7"/>
  <c r="E11" i="7"/>
  <c r="E10" i="7"/>
  <c r="E6" i="7"/>
  <c r="E7" i="7"/>
  <c r="E12" i="7"/>
  <c r="E8" i="7"/>
  <c r="E9" i="7"/>
  <c r="J13" i="7"/>
  <c r="E13" i="7"/>
  <c r="G8" i="7"/>
  <c r="G11" i="7"/>
  <c r="G12" i="7"/>
  <c r="G13" i="7"/>
  <c r="H14" i="7"/>
  <c r="G7" i="7"/>
  <c r="G9" i="7"/>
  <c r="K14" i="7"/>
  <c r="J9" i="7"/>
  <c r="J10" i="7"/>
  <c r="J11" i="7"/>
  <c r="J6" i="7"/>
  <c r="J7" i="7"/>
  <c r="G6" i="7"/>
  <c r="G10" i="7"/>
  <c r="E123" i="9" l="1"/>
  <c r="H130" i="9"/>
  <c r="G79" i="9"/>
  <c r="L130" i="9"/>
  <c r="J21" i="7"/>
  <c r="L21" i="7"/>
  <c r="J70" i="7"/>
  <c r="L80" i="7"/>
  <c r="Q152" i="9"/>
  <c r="E35" i="7"/>
  <c r="L36" i="7"/>
  <c r="E20" i="9"/>
  <c r="P152" i="9"/>
  <c r="J108" i="9"/>
  <c r="J115" i="9"/>
  <c r="E115" i="9"/>
  <c r="E114" i="9"/>
  <c r="J173" i="9"/>
  <c r="K115" i="9"/>
  <c r="L115" i="9"/>
  <c r="G174" i="9"/>
  <c r="H174" i="9"/>
  <c r="G164" i="9"/>
  <c r="H115" i="9"/>
  <c r="G108" i="9"/>
  <c r="G115" i="9"/>
  <c r="K174" i="9"/>
  <c r="J174" i="9"/>
  <c r="L174" i="9"/>
  <c r="G114" i="9"/>
  <c r="E14" i="9"/>
  <c r="L21" i="9"/>
  <c r="E36" i="9"/>
  <c r="E29" i="9"/>
  <c r="H80" i="9"/>
  <c r="H36" i="9"/>
  <c r="E70" i="9"/>
  <c r="L36" i="9"/>
  <c r="J14" i="9"/>
  <c r="J20" i="9"/>
  <c r="K21" i="9"/>
  <c r="G14" i="9"/>
  <c r="E79" i="9"/>
  <c r="G20" i="9"/>
  <c r="K80" i="9"/>
  <c r="J80" i="9"/>
  <c r="L80" i="9"/>
  <c r="J79" i="9"/>
  <c r="J70" i="9"/>
  <c r="H21" i="9"/>
  <c r="G21" i="9"/>
  <c r="J49" i="7"/>
  <c r="K49" i="7"/>
  <c r="G49" i="7"/>
  <c r="H49" i="7"/>
  <c r="J88" i="7"/>
  <c r="K88" i="7"/>
  <c r="E70" i="7"/>
  <c r="E80" i="7"/>
  <c r="J79" i="7"/>
  <c r="K80" i="7"/>
  <c r="J80" i="7"/>
  <c r="G79" i="7"/>
  <c r="H80" i="7"/>
  <c r="G80" i="7"/>
  <c r="G20" i="7"/>
  <c r="G14" i="7"/>
  <c r="J14" i="7"/>
  <c r="E14" i="7"/>
  <c r="E20" i="7"/>
  <c r="H21" i="7"/>
  <c r="J20" i="7"/>
  <c r="K21" i="7"/>
  <c r="E29" i="7"/>
  <c r="E36" i="7"/>
  <c r="H36" i="7"/>
  <c r="G21" i="6"/>
  <c r="F21" i="6"/>
  <c r="E21" i="6"/>
  <c r="N10" i="6"/>
  <c r="M10" i="6"/>
  <c r="L10" i="6"/>
  <c r="K10" i="6"/>
  <c r="I10" i="6"/>
  <c r="H10" i="6"/>
  <c r="G10" i="6"/>
  <c r="F10" i="6"/>
  <c r="E10" i="6"/>
  <c r="I15" i="8" l="1"/>
  <c r="I17" i="8"/>
  <c r="I16" i="8"/>
  <c r="I14" i="8"/>
  <c r="D14" i="8"/>
  <c r="D15" i="8"/>
  <c r="D16" i="8"/>
  <c r="D17" i="8"/>
  <c r="F17" i="8"/>
  <c r="F15" i="8"/>
  <c r="F16" i="8"/>
  <c r="F14" i="8"/>
</calcChain>
</file>

<file path=xl/sharedStrings.xml><?xml version="1.0" encoding="utf-8"?>
<sst xmlns="http://schemas.openxmlformats.org/spreadsheetml/2006/main" count="596" uniqueCount="224">
  <si>
    <t>Objectives of the Housing Development Agency Act</t>
  </si>
  <si>
    <t>Entity budget programme</t>
  </si>
  <si>
    <t>Built Enviroment &amp; Operation</t>
  </si>
  <si>
    <t>Development Management Operation</t>
  </si>
  <si>
    <t>Audited Outcome</t>
  </si>
  <si>
    <t>Approved budget</t>
  </si>
  <si>
    <t>Average
growth
rate
(%)</t>
  </si>
  <si>
    <t>Expen-
diture/
total:
Average
(%)</t>
  </si>
  <si>
    <t xml:space="preserve"> Medium-term estimate</t>
  </si>
  <si>
    <t xml:space="preserve">Total expense </t>
  </si>
  <si>
    <t>R thousand</t>
  </si>
  <si>
    <t>Administration</t>
  </si>
  <si>
    <t>Strategic Support</t>
  </si>
  <si>
    <t>2017/2018</t>
  </si>
  <si>
    <t>2018/2019</t>
  </si>
  <si>
    <t>2019/2020</t>
  </si>
  <si>
    <t>Cooperative governance and traditional affairs</t>
  </si>
  <si>
    <t>National</t>
  </si>
  <si>
    <t>INSTITUTIONAL DEVELOPMENT</t>
  </si>
  <si>
    <t>Total spending</t>
  </si>
  <si>
    <t>LOCAL GOVERNMENT SUPPORT AND INTERVENNTION MANAGEMENT</t>
  </si>
  <si>
    <t>COMMUNITY WORK PROGRAMME</t>
  </si>
  <si>
    <t>NATIONAL DISASTER MANAGEMENT CENTRE</t>
  </si>
  <si>
    <t>REGIONAL AND URBAN DEVELOPMENT AND LEGISLATIVE SUPPORT</t>
  </si>
  <si>
    <t>ADMINISTRATION</t>
  </si>
  <si>
    <t>INSTITUTINL SUPP &amp; COORDINTN</t>
  </si>
  <si>
    <t>RESEARCH, PLCY &amp; LEGSLTINŸŸŸ</t>
  </si>
  <si>
    <t>National Total spending</t>
  </si>
  <si>
    <t>Provincial</t>
  </si>
  <si>
    <t>LOCAL GOVERNANCE</t>
  </si>
  <si>
    <t>TRADITIONAL INSTITUTIONAL MANAGEMENT</t>
  </si>
  <si>
    <t>DEVELOPMENT AND PLANNING</t>
  </si>
  <si>
    <t>Provincial Total spending</t>
  </si>
  <si>
    <t>Cooperative governance and traditional affairs Total spending</t>
  </si>
  <si>
    <t>Human settlements</t>
  </si>
  <si>
    <t>HOUSING DEVELOPMENT FINANCE</t>
  </si>
  <si>
    <t>HUMAN SETTLEMENTS DELIVERY SUPPORT</t>
  </si>
  <si>
    <t>HUMAN SETTLEMENT POLICY, STRATEGY AND PLANNING</t>
  </si>
  <si>
    <t>HOUSING DEVELOPMENT</t>
  </si>
  <si>
    <t>HOUSING ASSET MANAGEMENT</t>
  </si>
  <si>
    <t>HOUSING NEEDS, RESEARCH AND PLANNING</t>
  </si>
  <si>
    <t>Human settlements Total spending</t>
  </si>
  <si>
    <t>Minerals and energy</t>
  </si>
  <si>
    <t>ELECTRIFICATION AND ENRGY PROGRAMME AND PROJECT MANAGEMENT</t>
  </si>
  <si>
    <t>MINERAL POLICY AND PROMOTION</t>
  </si>
  <si>
    <t>NUCLEAR ENERGY</t>
  </si>
  <si>
    <t>CLEAN ENERGY</t>
  </si>
  <si>
    <t>MINERAL REGULATION</t>
  </si>
  <si>
    <t>MINE HEALTH AND SAFETY</t>
  </si>
  <si>
    <t>PETROLEUM AND PETROLEUM PRODUCTS REGULATION</t>
  </si>
  <si>
    <t>ENERGY POLICY AND PLANNING</t>
  </si>
  <si>
    <t>Minerals and energy Total spending</t>
  </si>
  <si>
    <t>Telecommunications</t>
  </si>
  <si>
    <t>ICT ENTERPRISE DEVELOPMENT AND OVERSIGHT</t>
  </si>
  <si>
    <t>ICT INFRASTRUCTURE SUPPORT</t>
  </si>
  <si>
    <t>POLICY RESEARCH AND CAPACITY DEVELOPMENT</t>
  </si>
  <si>
    <t>INTERNATIONAL AFFAIRS AND TRADE</t>
  </si>
  <si>
    <t>Telecommunications Total spending</t>
  </si>
  <si>
    <t>Transport</t>
  </si>
  <si>
    <t>ROAD TRANSPORT</t>
  </si>
  <si>
    <t>RAIL TRANSPORT</t>
  </si>
  <si>
    <t>PUBLIC TRANSPORT</t>
  </si>
  <si>
    <t>CIVIL AVIATION</t>
  </si>
  <si>
    <t>MARITIME TRANSPORT</t>
  </si>
  <si>
    <t>INTEGRATED TRANSPORT PLANNING</t>
  </si>
  <si>
    <t>DIRECT CHARGE AGAINS THE NRF</t>
  </si>
  <si>
    <t>TRANSPORT INFRASTRUCTURE</t>
  </si>
  <si>
    <t>TRANSPORT OPERATIONS</t>
  </si>
  <si>
    <t>TRANSPORT REGULATION</t>
  </si>
  <si>
    <t>PUBLIC WORKS INFRSTRUCTURE</t>
  </si>
  <si>
    <t>EXPANDED PUBLIC WORKS PROGRAMME</t>
  </si>
  <si>
    <t>PROVINCIAL SECRETARIATE FOR POLICE SERVICES</t>
  </si>
  <si>
    <t>Transport Total spending</t>
  </si>
  <si>
    <t>Water and sanitation</t>
  </si>
  <si>
    <t>WATER INFRASTRCTURE DEVELOPMENT</t>
  </si>
  <si>
    <t>WATER PLANNING AND INFORMATION MANAGEMENT</t>
  </si>
  <si>
    <t>WATER SECTOR REGULATION</t>
  </si>
  <si>
    <t>Water and sanitation Total spending</t>
  </si>
  <si>
    <t>Average growth rate (%)</t>
  </si>
  <si>
    <t>% of total spendng</t>
  </si>
  <si>
    <t>Actual spending</t>
  </si>
  <si>
    <t>Year-on-year growth</t>
  </si>
  <si>
    <t>2017/18 - 2019/20</t>
  </si>
  <si>
    <t xml:space="preserve">Department / Programme </t>
  </si>
  <si>
    <t xml:space="preserve">Cooperative governance and traditional affairs </t>
  </si>
  <si>
    <t>Total</t>
  </si>
  <si>
    <t xml:space="preserve">NAT ADMINISTRATION </t>
  </si>
  <si>
    <t>PROV ADMINISTRATION</t>
  </si>
  <si>
    <t>*same trend over the 3yrs, apprx 90% of spending is in Housing Dev Prog</t>
  </si>
  <si>
    <t>*same trend over the 3yrs, 98% of spending is in Housing Dev Fin Prog</t>
  </si>
  <si>
    <t>NAT PROGRAMMES</t>
  </si>
  <si>
    <t>PROV PROGRAMMES</t>
  </si>
  <si>
    <t xml:space="preserve">Average </t>
  </si>
  <si>
    <t>Average spending</t>
  </si>
  <si>
    <t>Average</t>
  </si>
  <si>
    <t>Average %</t>
  </si>
  <si>
    <t>Programmes</t>
  </si>
  <si>
    <t>Average Spending</t>
  </si>
  <si>
    <t>Identify, acquire, hold, develop and release state, communal and privately owned land for residential and community purposes and for the creation of sustainable human settlements;</t>
  </si>
  <si>
    <t>Project manage housing development services for the purposes of the creation of sustainable human settlements;</t>
  </si>
  <si>
    <t>Ensure and monitor that there is centrally coordinated planning and budgeting of all infrastructure required for housing development; and</t>
  </si>
  <si>
    <t>Monitor the provision of all infrastructure required for housing development.</t>
  </si>
  <si>
    <t>The HDA is primarily responsible for the assembly and release of state, private and communal land and buildings for human settlement development. Additionally, the HDA provides land and housing delivery support services to organs of state at local, provincial and national level.</t>
  </si>
  <si>
    <t>*MV= Market value</t>
  </si>
  <si>
    <t xml:space="preserve">** IP's = Implementation Protocols </t>
  </si>
  <si>
    <t>***MTOP's = Medium Term Operational Plans</t>
  </si>
  <si>
    <t>IMPACT</t>
  </si>
  <si>
    <t>Indicator</t>
  </si>
  <si>
    <t>Frequency</t>
  </si>
  <si>
    <t>Source of data</t>
  </si>
  <si>
    <t>OUTCOME</t>
  </si>
  <si>
    <t>Final Output</t>
  </si>
  <si>
    <t>Intermediate outputs</t>
  </si>
  <si>
    <t xml:space="preserve"> </t>
  </si>
  <si>
    <t>Activities</t>
  </si>
  <si>
    <t>Package land</t>
  </si>
  <si>
    <t>Social facilitation</t>
  </si>
  <si>
    <t>Secure funding</t>
  </si>
  <si>
    <t>Construction</t>
  </si>
  <si>
    <t>Programme degisn</t>
  </si>
  <si>
    <t>Obtain development rights</t>
  </si>
  <si>
    <t>Procurement and contract management</t>
  </si>
  <si>
    <t>Land and development planning</t>
  </si>
  <si>
    <t>Purchase land</t>
  </si>
  <si>
    <t>Project management</t>
  </si>
  <si>
    <t>Title deed transfer</t>
  </si>
  <si>
    <t xml:space="preserve">Spacial housing research  </t>
  </si>
  <si>
    <t>Identify land &amp; conduct feasibility studies</t>
  </si>
  <si>
    <t>Negotiate  for land</t>
  </si>
  <si>
    <t>Package development project</t>
  </si>
  <si>
    <t>Conveyancing</t>
  </si>
  <si>
    <t>Research</t>
  </si>
  <si>
    <t>Planning</t>
  </si>
  <si>
    <t>Acquire &amp; hold</t>
  </si>
  <si>
    <t xml:space="preserve">Land Development </t>
  </si>
  <si>
    <t>Land Release</t>
  </si>
  <si>
    <t>Inputs</t>
  </si>
  <si>
    <t>Programme elements</t>
  </si>
  <si>
    <t>Responsibility</t>
  </si>
  <si>
    <t>Development planning and feasibility studies</t>
  </si>
  <si>
    <t xml:space="preserve">Insurance </t>
  </si>
  <si>
    <t xml:space="preserve">Maintenance costs </t>
  </si>
  <si>
    <t>Conveyancing and valuation costs</t>
  </si>
  <si>
    <t>Confirm with HDA if valuations are done by municipal valuers or private service providers</t>
  </si>
  <si>
    <t>Confirm with HDA if deeds registration/conveyancing costs are paid directly by HDA or through private service providers</t>
  </si>
  <si>
    <t>Payments for outsourced support services (contractors, transactional advisors, professional resource teams)</t>
  </si>
  <si>
    <t xml:space="preserve">3 National Priority Programmes </t>
  </si>
  <si>
    <t xml:space="preserve">The entity provides support services to provinces </t>
  </si>
  <si>
    <t>- Are these services standard across the 9 provinces?</t>
  </si>
  <si>
    <t>- what form of support services are these? (list them)</t>
  </si>
  <si>
    <t xml:space="preserve">-On what basis are support services provided - do provinces request, does the HDA volunteer? </t>
  </si>
  <si>
    <t>- Assuming provinces pay for these services how are these payments made - on invoice or through transfers?</t>
  </si>
  <si>
    <t>Land acquisition and development</t>
  </si>
  <si>
    <t>-when land has been identified, how do provinces pay for land purchases and the development thereof - transfer to HDA?</t>
  </si>
  <si>
    <t xml:space="preserve">-What does the agency do for each of these programmes? </t>
  </si>
  <si>
    <t>-How is each programme funded? (mining town and informal settlements ringfenced allocations? - transfer or invoice)</t>
  </si>
  <si>
    <t>Mining towns (revitalisation of 22 MT)</t>
  </si>
  <si>
    <t>Catalytic projects  (is it still 50 cat projects)</t>
  </si>
  <si>
    <t xml:space="preserve">Informal Settlments (5 000 as per </t>
  </si>
  <si>
    <t>What are the core functions of the Agency?</t>
  </si>
  <si>
    <t xml:space="preserve">1) To act as an implementing agent: </t>
  </si>
  <si>
    <t>responsibilities: priority housing development area plan</t>
  </si>
  <si>
    <t>- Township establishment</t>
  </si>
  <si>
    <t>-Top structure development (build housing units)</t>
  </si>
  <si>
    <t>- Monitoring and evaluation - what does this entail??</t>
  </si>
  <si>
    <t xml:space="preserve">- Infrastructure development </t>
  </si>
  <si>
    <t xml:space="preserve">- Development of social and economic facilities </t>
  </si>
  <si>
    <t>2) Programme Management</t>
  </si>
  <si>
    <t>*currently responsible for Nelson Mandela Bay, N2 Gateway, Zanemvula, Gauteng Province, Lephalale.</t>
  </si>
  <si>
    <t>-Mining towns (revitalisation of 22 MT)</t>
  </si>
  <si>
    <t>-Catalytic projects  (is it still 50 cat projects)</t>
  </si>
  <si>
    <t xml:space="preserve">-Informal Settlments  upgrading projects </t>
  </si>
  <si>
    <t>responsibilities: manage provincial and municipal projects</t>
  </si>
  <si>
    <t>responsibilities: manage National Priority Programmes</t>
  </si>
  <si>
    <t xml:space="preserve">-What does programme/project management entail for provinces and municipalities? </t>
  </si>
  <si>
    <t>3) Development</t>
  </si>
  <si>
    <t>- land acquisition</t>
  </si>
  <si>
    <t>-designing</t>
  </si>
  <si>
    <t>-financing</t>
  </si>
  <si>
    <t xml:space="preserve">-construction                                    </t>
  </si>
  <si>
    <t>Functions of National Government</t>
  </si>
  <si>
    <t>Functions of Provincial Government</t>
  </si>
  <si>
    <t>Ensure the inhabitants of its jurisdiction have access to adequate housing on a progressive basis</t>
  </si>
  <si>
    <t>Ensure conditions not conducive to the health and safety of the inhabitants of its jurisdiction are prevented or removed</t>
  </si>
  <si>
    <t>Ensure that basic services are provided in a manner which is economically efficient</t>
  </si>
  <si>
    <t>Intervene in municipalities that cannot or do not perform housing development duties</t>
  </si>
  <si>
    <t>Identify and designate land for housing development</t>
  </si>
  <si>
    <t>Develop and maintain a multi-year plan for implementing every national and provincial housing programme consistent with national policy</t>
  </si>
  <si>
    <t>Promote the resolution of conflicts arising in the housing development process</t>
  </si>
  <si>
    <t>Initiate plan, co-ordinate, facilitate, promote and enable appropriate housing development in its jurisdiction</t>
  </si>
  <si>
    <t>Plan and manage land use and development</t>
  </si>
  <si>
    <t xml:space="preserve">Create and maintain a financially and socially viable public environment conducive to housing development </t>
  </si>
  <si>
    <t>Provide bulk engineering services, and revenue generating services in so far as such services are not provided by specialist utility suppliers;</t>
  </si>
  <si>
    <t>Functions of Local Government</t>
  </si>
  <si>
    <t>Functions of the Housing Development Agency</t>
  </si>
  <si>
    <t>Establish and facilitate a sustainable national housing development process</t>
  </si>
  <si>
    <t>Determine national policy and national norms and standards</t>
  </si>
  <si>
    <t xml:space="preserve">Set broad national housing delivery goals and assist with setting provincial and local housing delivery goals </t>
  </si>
  <si>
    <t>Monitor the performance of national, provincial and local governments against housing delivery and budgetary goals</t>
  </si>
  <si>
    <t>Determine a procurement policy which is fair, equitable, transparent, competitive and cost effective</t>
  </si>
  <si>
    <t>Assist provinces to develop the administrative capacity to effectively implement their duties in respect of housing development</t>
  </si>
  <si>
    <t>Support and strengthen the capacity of municipalities to manage their own affairs, to exercise their powers and perform their duties in respect of housing development</t>
  </si>
  <si>
    <t>Promote consultation on matters regarding housing development between the national, provincial&amp; local government and representatives of civil society; sectors supplying and financing housing goods or services</t>
  </si>
  <si>
    <t>Do everything in its power to promote and facilitate the provision of adequate housing in its province within the framework of national housing policy.</t>
  </si>
  <si>
    <t>Determine provincial policy in respect of housing development</t>
  </si>
  <si>
    <t>Support and capacitate municipalities to effectively perform housing development duties</t>
  </si>
  <si>
    <t>Co-ordinate housing development in the province</t>
  </si>
  <si>
    <t>Develop a development plan to be approved by the Minister in consultation with the relevant authorities in the provinces and municipalities</t>
  </si>
  <si>
    <t>Develop strategic plans with regard to the identification and acquisition of state, privately and communal owned land which is suitable for residential and community development</t>
  </si>
  <si>
    <t>Prepare necessary documentation for consideration and approval by the relevant authorities as may be required in terms of any other applicable law</t>
  </si>
  <si>
    <t>Monitor progress of the development of land and landed property acquired for the purposes of creating sustainable human settlements</t>
  </si>
  <si>
    <t>Enhance the capacity of organs of state including skills transfer to enable them to meet the demand for housing delivery</t>
  </si>
  <si>
    <t>Ensure that there is collaboration and intergovernmental and integrated alignment for housing development services</t>
  </si>
  <si>
    <t>Identify, acquire, hold, develop and release state, privately and communal owned land for residential and community development</t>
  </si>
  <si>
    <t>Undertake such project management services as may be necessary, including assistance relating to approvals required for housing development</t>
  </si>
  <si>
    <t>Contract with any organ of state for the purpose of acquiring available land for residential housing and community development for the creation of sustainable human settlement</t>
  </si>
  <si>
    <t>Assist organs of state in dealing with housing developments  that have not been completed within the anticipated project period</t>
  </si>
  <si>
    <t>Assist organs of state with the upgrading of informal settlements</t>
  </si>
  <si>
    <t xml:space="preserve">Housing Functions as per the Housing Act and HDA Act </t>
  </si>
  <si>
    <t>Assist organs of state in respect of emergency housing solutions</t>
  </si>
  <si>
    <t>Set housing delivery goals in respect of its area of jurisdiction</t>
  </si>
  <si>
    <t>Promote the adoption of provincial legislation to ensure effective housing delivery</t>
  </si>
  <si>
    <t>Y-o-y growth</t>
  </si>
  <si>
    <t>2015/16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</si>
</sst>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 #,##0.0;_*\ \(#,##0.0\);_*\ &quot;–&quot;_ ;_ @_ "/>
    <numFmt numFmtId="165" formatCode="#\ ##0.0%;\-#\ ##0.0%;&quot;–&quot;\ "/>
    <numFmt numFmtId="166" formatCode="* #,##0;_*\ \(#,##0\);_*\ &quot;–&quot;_ ;_ @_ "/>
    <numFmt numFmtId="167" formatCode="_ * #,##0_ ;_ * \(#,##0\)_ ;_ * &quot;-&quot;??_ ;_ @_ "/>
    <numFmt numFmtId="168" formatCode="0.0%"/>
    <numFmt numFmtId="169" formatCode="_(* #,##0_);_(* \(#,##0\);_(* &quot;-&quot;??_);_(@_)"/>
    <numFmt numFmtId="170" formatCode="0.000%"/>
  </numFmts>
  <fonts count="26">
    <font>
      <sz val="11"/>
      <color theme="1"/>
      <name val="Calibri"/>
      <family val="2"/>
      <scheme val="minor"/>
    </font>
    <font>
      <sz val="11"/>
      <color theme="1"/>
      <name val="Calibri"/>
      <family val="2"/>
      <scheme val="minor"/>
    </font>
    <font>
      <sz val="11"/>
      <color theme="1"/>
      <name val="Arial Narrow"/>
      <family val="2"/>
    </font>
    <font>
      <b/>
      <sz val="11"/>
      <color theme="1"/>
      <name val="Arial Narrow"/>
      <family val="2"/>
    </font>
    <font>
      <sz val="11"/>
      <color rgb="FF000000"/>
      <name val="Calibri"/>
      <family val="2"/>
      <scheme val="minor"/>
    </font>
    <font>
      <sz val="10"/>
      <name val="Arial"/>
      <family val="2"/>
    </font>
    <font>
      <b/>
      <i/>
      <sz val="11"/>
      <color theme="1"/>
      <name val="Calibri"/>
      <family val="2"/>
      <scheme val="minor"/>
    </font>
    <font>
      <b/>
      <i/>
      <sz val="10"/>
      <color rgb="FF000000"/>
      <name val="Calibri (Body)"/>
    </font>
    <font>
      <b/>
      <sz val="8"/>
      <name val="Arial Narrow"/>
      <family val="2"/>
    </font>
    <font>
      <b/>
      <sz val="8"/>
      <color theme="1"/>
      <name val="Arial Narrow"/>
      <family val="2"/>
    </font>
    <font>
      <sz val="8"/>
      <color theme="1"/>
      <name val="Arial Narrow"/>
      <family val="2"/>
    </font>
    <font>
      <b/>
      <sz val="9"/>
      <color theme="1"/>
      <name val="Arial Narrow"/>
      <family val="2"/>
    </font>
    <font>
      <sz val="9"/>
      <color theme="1"/>
      <name val="Arial Narrow"/>
      <family val="2"/>
    </font>
    <font>
      <b/>
      <i/>
      <sz val="9"/>
      <color theme="1"/>
      <name val="Arial Narrow"/>
      <family val="2"/>
    </font>
    <font>
      <sz val="8"/>
      <color theme="1"/>
      <name val="Calibri"/>
      <family val="2"/>
      <scheme val="minor"/>
    </font>
    <font>
      <sz val="10"/>
      <color theme="1"/>
      <name val="Segoe UI"/>
      <family val="2"/>
    </font>
    <font>
      <b/>
      <sz val="10"/>
      <color theme="0"/>
      <name val="Arial"/>
      <family val="2"/>
    </font>
    <font>
      <sz val="10"/>
      <color theme="1"/>
      <name val="Arial"/>
      <family val="2"/>
    </font>
    <font>
      <b/>
      <sz val="10"/>
      <color theme="1"/>
      <name val="Arial"/>
      <family val="2"/>
    </font>
    <font>
      <b/>
      <i/>
      <sz val="10"/>
      <color theme="1"/>
      <name val="Arial"/>
      <family val="2"/>
    </font>
    <font>
      <sz val="11"/>
      <color rgb="FFFF0000"/>
      <name val="Calibri"/>
      <family val="2"/>
      <scheme val="minor"/>
    </font>
    <font>
      <sz val="11"/>
      <name val="Calibri"/>
      <family val="2"/>
      <scheme val="minor"/>
    </font>
    <font>
      <b/>
      <i/>
      <sz val="11"/>
      <color theme="1"/>
      <name val="Arial Narrow"/>
      <family val="2"/>
    </font>
    <font>
      <sz val="10"/>
      <color theme="1"/>
      <name val="Arial Narrow"/>
      <family val="2"/>
    </font>
    <font>
      <i/>
      <sz val="10"/>
      <color theme="1"/>
      <name val="Arial Narrow"/>
      <family val="2"/>
    </font>
    <font>
      <i/>
      <sz val="10"/>
      <name val="Arial Narrow"/>
      <family val="2"/>
    </font>
  </fonts>
  <fills count="13">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7"/>
        <bgColor indexed="64"/>
      </patternFill>
    </fill>
    <fill>
      <patternFill patternType="solid">
        <fgColor rgb="FFFFC000"/>
        <bgColor indexed="64"/>
      </patternFill>
    </fill>
    <fill>
      <patternFill patternType="solid">
        <fgColor rgb="FF002060"/>
        <bgColor indexed="64"/>
      </patternFill>
    </fill>
    <fill>
      <patternFill patternType="solid">
        <fgColor theme="9" tint="0.79998168889431442"/>
        <bgColor indexed="64"/>
      </patternFill>
    </fill>
    <fill>
      <patternFill patternType="solid">
        <fgColor theme="9" tint="0.39997558519241921"/>
        <bgColor indexed="64"/>
      </patternFill>
    </fill>
  </fills>
  <borders count="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hair">
        <color indexed="64"/>
      </right>
      <top/>
      <bottom/>
      <diagonal/>
    </border>
  </borders>
  <cellStyleXfs count="9">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15" fillId="0" borderId="0"/>
  </cellStyleXfs>
  <cellXfs count="218">
    <xf numFmtId="0" fontId="0" fillId="0" borderId="0" xfId="0"/>
    <xf numFmtId="0" fontId="1" fillId="0" borderId="0" xfId="1"/>
    <xf numFmtId="0" fontId="2" fillId="0" borderId="0" xfId="1" applyFont="1"/>
    <xf numFmtId="0" fontId="2" fillId="0" borderId="0" xfId="1" applyFont="1" applyFill="1"/>
    <xf numFmtId="0" fontId="3" fillId="0" borderId="0" xfId="1" applyFont="1"/>
    <xf numFmtId="0" fontId="4" fillId="0" borderId="0" xfId="0" applyFont="1" applyAlignment="1">
      <alignment horizontal="center" vertical="center"/>
    </xf>
    <xf numFmtId="164" fontId="8" fillId="0" borderId="7" xfId="6" applyNumberFormat="1" applyFont="1" applyBorder="1" applyAlignment="1" applyProtection="1">
      <alignment horizontal="right" wrapText="1"/>
    </xf>
    <xf numFmtId="164" fontId="8" fillId="0" borderId="8" xfId="6" applyNumberFormat="1" applyFont="1" applyBorder="1" applyAlignment="1" applyProtection="1">
      <alignment horizontal="right" wrapText="1"/>
    </xf>
    <xf numFmtId="164" fontId="8" fillId="0" borderId="9" xfId="6" applyNumberFormat="1" applyFont="1" applyBorder="1" applyAlignment="1" applyProtection="1">
      <alignment horizontal="right" wrapText="1"/>
    </xf>
    <xf numFmtId="165" fontId="8" fillId="0" borderId="9" xfId="6" applyNumberFormat="1" applyFont="1" applyBorder="1" applyAlignment="1" applyProtection="1">
      <alignment horizontal="right" wrapText="1"/>
    </xf>
    <xf numFmtId="164" fontId="8" fillId="0" borderId="9" xfId="5" applyNumberFormat="1" applyFont="1" applyBorder="1" applyAlignment="1" applyProtection="1">
      <alignment horizontal="centerContinuous"/>
    </xf>
    <xf numFmtId="164" fontId="8" fillId="0" borderId="10" xfId="5" applyNumberFormat="1" applyFont="1" applyBorder="1" applyAlignment="1" applyProtection="1">
      <alignment horizontal="centerContinuous"/>
    </xf>
    <xf numFmtId="164" fontId="8" fillId="0" borderId="11" xfId="6" applyNumberFormat="1" applyFont="1" applyBorder="1" applyAlignment="1" applyProtection="1">
      <alignment horizontal="right" wrapText="1"/>
    </xf>
    <xf numFmtId="0" fontId="9" fillId="0" borderId="12" xfId="4" applyFont="1" applyBorder="1" applyAlignment="1" applyProtection="1">
      <alignment horizontal="center"/>
    </xf>
    <xf numFmtId="49" fontId="8" fillId="0" borderId="13" xfId="5" applyNumberFormat="1" applyFont="1" applyBorder="1" applyAlignment="1" applyProtection="1">
      <alignment horizontal="center"/>
    </xf>
    <xf numFmtId="49" fontId="8" fillId="0" borderId="12" xfId="5" applyNumberFormat="1" applyFont="1" applyBorder="1" applyAlignment="1" applyProtection="1">
      <alignment horizontal="right"/>
    </xf>
    <xf numFmtId="49" fontId="8" fillId="0" borderId="12" xfId="5" quotePrefix="1" applyNumberFormat="1" applyFont="1" applyBorder="1" applyAlignment="1" applyProtection="1">
      <alignment horizontal="right"/>
    </xf>
    <xf numFmtId="166" fontId="8" fillId="0" borderId="14" xfId="6" quotePrefix="1" applyNumberFormat="1" applyFont="1" applyBorder="1" applyAlignment="1" applyProtection="1">
      <alignment horizontal="centerContinuous"/>
    </xf>
    <xf numFmtId="167" fontId="8" fillId="0" borderId="16" xfId="6" quotePrefix="1" applyNumberFormat="1" applyFont="1" applyBorder="1" applyAlignment="1" applyProtection="1">
      <alignment horizontal="centerContinuous"/>
    </xf>
    <xf numFmtId="0" fontId="0" fillId="0" borderId="3" xfId="0" applyBorder="1"/>
    <xf numFmtId="0" fontId="9" fillId="0" borderId="17" xfId="4" applyFont="1" applyBorder="1" applyAlignment="1" applyProtection="1">
      <alignment horizontal="center"/>
    </xf>
    <xf numFmtId="0" fontId="10" fillId="0" borderId="1" xfId="0" applyFont="1" applyBorder="1"/>
    <xf numFmtId="169" fontId="10" fillId="0" borderId="0" xfId="2" applyNumberFormat="1" applyFont="1" applyBorder="1"/>
    <xf numFmtId="168" fontId="10" fillId="0" borderId="0" xfId="3" applyNumberFormat="1" applyFont="1" applyBorder="1"/>
    <xf numFmtId="168" fontId="10" fillId="0" borderId="4" xfId="3" applyNumberFormat="1" applyFont="1" applyBorder="1"/>
    <xf numFmtId="0" fontId="10" fillId="2" borderId="1" xfId="0" applyFont="1" applyFill="1" applyBorder="1"/>
    <xf numFmtId="169" fontId="10" fillId="2" borderId="0" xfId="2" applyNumberFormat="1" applyFont="1" applyFill="1" applyBorder="1"/>
    <xf numFmtId="168" fontId="10" fillId="2" borderId="0" xfId="3" applyNumberFormat="1" applyFont="1" applyFill="1" applyBorder="1"/>
    <xf numFmtId="168" fontId="10" fillId="2" borderId="4" xfId="3" applyNumberFormat="1" applyFont="1" applyFill="1" applyBorder="1"/>
    <xf numFmtId="0" fontId="9" fillId="0" borderId="5" xfId="0" applyFont="1" applyBorder="1"/>
    <xf numFmtId="169" fontId="9" fillId="0" borderId="18" xfId="2" applyNumberFormat="1" applyFont="1" applyBorder="1"/>
    <xf numFmtId="168" fontId="9" fillId="0" borderId="18" xfId="3" applyNumberFormat="1" applyFont="1" applyBorder="1"/>
    <xf numFmtId="168" fontId="9" fillId="0" borderId="6" xfId="3" applyNumberFormat="1" applyFont="1" applyBorder="1"/>
    <xf numFmtId="0" fontId="12" fillId="0" borderId="0" xfId="0" applyFont="1"/>
    <xf numFmtId="3" fontId="11" fillId="0" borderId="0" xfId="0" applyNumberFormat="1" applyFont="1" applyBorder="1"/>
    <xf numFmtId="10" fontId="11" fillId="0" borderId="0" xfId="3" applyNumberFormat="1" applyFont="1" applyBorder="1"/>
    <xf numFmtId="10" fontId="11" fillId="0" borderId="0" xfId="0" applyNumberFormat="1" applyFont="1" applyBorder="1"/>
    <xf numFmtId="10" fontId="0" fillId="0" borderId="0" xfId="3" applyNumberFormat="1" applyFont="1"/>
    <xf numFmtId="3" fontId="12" fillId="0" borderId="1" xfId="0" applyNumberFormat="1" applyFont="1" applyBorder="1" applyAlignment="1">
      <alignment horizontal="center" vertical="top" wrapText="1"/>
    </xf>
    <xf numFmtId="3" fontId="12" fillId="0" borderId="4" xfId="0" applyNumberFormat="1" applyFont="1" applyBorder="1" applyAlignment="1">
      <alignment horizontal="center" vertical="top" wrapText="1"/>
    </xf>
    <xf numFmtId="3" fontId="11" fillId="0" borderId="1" xfId="0" applyNumberFormat="1" applyFont="1" applyBorder="1"/>
    <xf numFmtId="3" fontId="11" fillId="0" borderId="4" xfId="0" applyNumberFormat="1" applyFont="1" applyBorder="1"/>
    <xf numFmtId="3" fontId="12" fillId="0" borderId="1" xfId="0" applyNumberFormat="1" applyFont="1" applyBorder="1"/>
    <xf numFmtId="170" fontId="12" fillId="0" borderId="4" xfId="3" applyNumberFormat="1" applyFont="1" applyBorder="1"/>
    <xf numFmtId="10" fontId="12" fillId="0" borderId="4" xfId="3" applyNumberFormat="1" applyFont="1" applyBorder="1"/>
    <xf numFmtId="10" fontId="11" fillId="0" borderId="4" xfId="3" applyNumberFormat="1" applyFont="1" applyBorder="1"/>
    <xf numFmtId="10" fontId="11" fillId="0" borderId="1" xfId="0" applyNumberFormat="1" applyFont="1" applyBorder="1"/>
    <xf numFmtId="10" fontId="11" fillId="0" borderId="4" xfId="0" applyNumberFormat="1" applyFont="1" applyBorder="1"/>
    <xf numFmtId="43" fontId="12" fillId="0" borderId="1" xfId="2" applyFont="1" applyBorder="1"/>
    <xf numFmtId="3" fontId="12" fillId="0" borderId="0" xfId="0" applyNumberFormat="1" applyFont="1" applyBorder="1" applyAlignment="1">
      <alignment horizontal="center" vertical="top" wrapText="1"/>
    </xf>
    <xf numFmtId="3" fontId="11" fillId="0" borderId="1" xfId="0" applyNumberFormat="1" applyFont="1" applyBorder="1" applyAlignment="1">
      <alignment horizontal="left" indent="1"/>
    </xf>
    <xf numFmtId="0" fontId="12" fillId="0" borderId="0" xfId="0" applyFont="1" applyBorder="1"/>
    <xf numFmtId="3" fontId="12" fillId="0" borderId="1" xfId="0" applyNumberFormat="1" applyFont="1" applyBorder="1" applyAlignment="1">
      <alignment horizontal="left" indent="2"/>
    </xf>
    <xf numFmtId="3" fontId="12" fillId="0" borderId="0" xfId="0" applyNumberFormat="1" applyFont="1" applyBorder="1"/>
    <xf numFmtId="10" fontId="12" fillId="0" borderId="0" xfId="3" applyNumberFormat="1" applyFont="1" applyBorder="1"/>
    <xf numFmtId="3" fontId="11" fillId="0" borderId="1" xfId="0" applyNumberFormat="1" applyFont="1" applyBorder="1" applyAlignment="1">
      <alignment horizontal="left"/>
    </xf>
    <xf numFmtId="43" fontId="12" fillId="0" borderId="0" xfId="2" applyFont="1" applyBorder="1"/>
    <xf numFmtId="43" fontId="12" fillId="0" borderId="4" xfId="2" applyFont="1" applyBorder="1"/>
    <xf numFmtId="3" fontId="11" fillId="0" borderId="19" xfId="0" applyNumberFormat="1" applyFont="1" applyFill="1" applyBorder="1" applyAlignment="1">
      <alignment horizontal="center" vertical="top" wrapText="1"/>
    </xf>
    <xf numFmtId="3" fontId="11" fillId="0" borderId="20" xfId="0" applyNumberFormat="1" applyFont="1" applyFill="1" applyBorder="1" applyAlignment="1">
      <alignment horizontal="center" vertical="top" wrapText="1"/>
    </xf>
    <xf numFmtId="3" fontId="11" fillId="0" borderId="21" xfId="0" applyNumberFormat="1" applyFont="1" applyFill="1" applyBorder="1" applyAlignment="1">
      <alignment horizontal="center" vertical="top" wrapText="1"/>
    </xf>
    <xf numFmtId="3" fontId="13" fillId="0" borderId="1" xfId="0" applyNumberFormat="1" applyFont="1" applyBorder="1" applyAlignment="1">
      <alignment horizontal="left" vertical="top"/>
    </xf>
    <xf numFmtId="3" fontId="13" fillId="0" borderId="1" xfId="0" applyNumberFormat="1" applyFont="1" applyBorder="1" applyAlignment="1">
      <alignment horizontal="left"/>
    </xf>
    <xf numFmtId="164" fontId="8" fillId="0" borderId="2" xfId="6" applyNumberFormat="1" applyFont="1" applyFill="1" applyBorder="1" applyAlignment="1" applyProtection="1">
      <alignment horizontal="center" vertical="top" wrapText="1"/>
    </xf>
    <xf numFmtId="0" fontId="11" fillId="0" borderId="22" xfId="0" applyFont="1" applyFill="1" applyBorder="1" applyAlignment="1"/>
    <xf numFmtId="164" fontId="8" fillId="0" borderId="23" xfId="6" applyNumberFormat="1" applyFont="1" applyBorder="1" applyAlignment="1" applyProtection="1">
      <alignment horizontal="center" vertical="top" wrapText="1"/>
    </xf>
    <xf numFmtId="0" fontId="12" fillId="0" borderId="23" xfId="0" applyFont="1" applyBorder="1"/>
    <xf numFmtId="9" fontId="12" fillId="0" borderId="23" xfId="3" applyFont="1" applyBorder="1"/>
    <xf numFmtId="43" fontId="12" fillId="0" borderId="23" xfId="2" applyFont="1" applyBorder="1"/>
    <xf numFmtId="9" fontId="11" fillId="0" borderId="23" xfId="3" applyFont="1" applyBorder="1"/>
    <xf numFmtId="3" fontId="11" fillId="4" borderId="25" xfId="0" applyNumberFormat="1" applyFont="1" applyFill="1" applyBorder="1" applyAlignment="1">
      <alignment horizontal="left"/>
    </xf>
    <xf numFmtId="3" fontId="11" fillId="4" borderId="25" xfId="0" applyNumberFormat="1" applyFont="1" applyFill="1" applyBorder="1"/>
    <xf numFmtId="9" fontId="11" fillId="4" borderId="26" xfId="3" applyFont="1" applyFill="1" applyBorder="1"/>
    <xf numFmtId="9" fontId="11" fillId="4" borderId="27" xfId="3" applyFont="1" applyFill="1" applyBorder="1"/>
    <xf numFmtId="10" fontId="11" fillId="4" borderId="26" xfId="3" applyNumberFormat="1" applyFont="1" applyFill="1" applyBorder="1"/>
    <xf numFmtId="3" fontId="11" fillId="4" borderId="27" xfId="0" applyNumberFormat="1" applyFont="1" applyFill="1" applyBorder="1"/>
    <xf numFmtId="9" fontId="11" fillId="4" borderId="27" xfId="0" applyNumberFormat="1" applyFont="1" applyFill="1" applyBorder="1"/>
    <xf numFmtId="10" fontId="11" fillId="4" borderId="27" xfId="0" applyNumberFormat="1" applyFont="1" applyFill="1" applyBorder="1"/>
    <xf numFmtId="9" fontId="11" fillId="3" borderId="24" xfId="3" applyFont="1" applyFill="1" applyBorder="1"/>
    <xf numFmtId="3" fontId="13" fillId="0" borderId="19" xfId="0" applyNumberFormat="1" applyFont="1" applyBorder="1" applyAlignment="1">
      <alignment horizontal="left"/>
    </xf>
    <xf numFmtId="3" fontId="11" fillId="0" borderId="19" xfId="0" applyNumberFormat="1" applyFont="1" applyBorder="1"/>
    <xf numFmtId="10" fontId="11" fillId="0" borderId="20" xfId="3" applyNumberFormat="1" applyFont="1" applyBorder="1"/>
    <xf numFmtId="10" fontId="11" fillId="0" borderId="21" xfId="3" applyNumberFormat="1" applyFont="1" applyBorder="1"/>
    <xf numFmtId="3" fontId="11" fillId="0" borderId="21" xfId="0" applyNumberFormat="1" applyFont="1" applyBorder="1"/>
    <xf numFmtId="9" fontId="11" fillId="0" borderId="2" xfId="3" applyFont="1" applyBorder="1"/>
    <xf numFmtId="3" fontId="13" fillId="0" borderId="2" xfId="0" applyNumberFormat="1" applyFont="1" applyBorder="1" applyAlignment="1">
      <alignment horizontal="left"/>
    </xf>
    <xf numFmtId="3" fontId="11" fillId="0" borderId="19" xfId="0" applyNumberFormat="1" applyFont="1" applyFill="1" applyBorder="1" applyAlignment="1"/>
    <xf numFmtId="3" fontId="11" fillId="0" borderId="21" xfId="0" applyNumberFormat="1" applyFont="1" applyFill="1" applyBorder="1" applyAlignment="1"/>
    <xf numFmtId="0" fontId="0" fillId="0" borderId="0" xfId="0" applyFont="1"/>
    <xf numFmtId="3" fontId="12" fillId="0" borderId="19" xfId="0" applyNumberFormat="1" applyFont="1" applyBorder="1" applyAlignment="1">
      <alignment horizontal="left"/>
    </xf>
    <xf numFmtId="3" fontId="12" fillId="0" borderId="2" xfId="0" applyNumberFormat="1" applyFont="1" applyBorder="1" applyAlignment="1">
      <alignment horizontal="left"/>
    </xf>
    <xf numFmtId="169" fontId="12" fillId="0" borderId="0" xfId="2" applyNumberFormat="1" applyFont="1"/>
    <xf numFmtId="169" fontId="12" fillId="0" borderId="0" xfId="0" applyNumberFormat="1" applyFont="1"/>
    <xf numFmtId="0" fontId="12" fillId="0" borderId="0" xfId="0" applyFont="1" applyAlignment="1"/>
    <xf numFmtId="3" fontId="12" fillId="0" borderId="0" xfId="0" applyNumberFormat="1" applyFont="1"/>
    <xf numFmtId="3" fontId="9" fillId="0" borderId="0" xfId="0" applyNumberFormat="1" applyFont="1" applyFill="1" applyBorder="1" applyAlignment="1"/>
    <xf numFmtId="0" fontId="11" fillId="0" borderId="28" xfId="0" applyFont="1" applyBorder="1"/>
    <xf numFmtId="169" fontId="12" fillId="0" borderId="0" xfId="2" applyNumberFormat="1" applyFont="1" applyBorder="1"/>
    <xf numFmtId="169" fontId="12" fillId="0" borderId="4" xfId="2" applyNumberFormat="1" applyFont="1" applyBorder="1"/>
    <xf numFmtId="3" fontId="11" fillId="0" borderId="25" xfId="0" applyNumberFormat="1" applyFont="1" applyBorder="1" applyAlignment="1">
      <alignment horizontal="left" indent="2"/>
    </xf>
    <xf numFmtId="169" fontId="12" fillId="0" borderId="26" xfId="2" applyNumberFormat="1" applyFont="1" applyBorder="1"/>
    <xf numFmtId="3" fontId="12" fillId="0" borderId="2" xfId="0" applyNumberFormat="1" applyFont="1" applyBorder="1" applyAlignment="1">
      <alignment horizontal="left" indent="2"/>
    </xf>
    <xf numFmtId="3" fontId="12" fillId="0" borderId="19" xfId="0" applyNumberFormat="1" applyFont="1" applyBorder="1" applyAlignment="1">
      <alignment horizontal="left" indent="2"/>
    </xf>
    <xf numFmtId="0" fontId="11" fillId="0" borderId="21" xfId="0" applyFont="1" applyBorder="1"/>
    <xf numFmtId="0" fontId="11" fillId="0" borderId="20" xfId="0" applyFont="1" applyBorder="1"/>
    <xf numFmtId="3" fontId="12" fillId="0" borderId="27" xfId="0" applyNumberFormat="1" applyFont="1" applyBorder="1"/>
    <xf numFmtId="9" fontId="12" fillId="0" borderId="4" xfId="3" applyFont="1" applyBorder="1"/>
    <xf numFmtId="3" fontId="12" fillId="0" borderId="25" xfId="0" applyNumberFormat="1" applyFont="1" applyBorder="1" applyAlignment="1">
      <alignment horizontal="left" indent="2"/>
    </xf>
    <xf numFmtId="169" fontId="12" fillId="0" borderId="27" xfId="2" applyNumberFormat="1" applyFont="1" applyBorder="1"/>
    <xf numFmtId="9" fontId="12" fillId="0" borderId="26" xfId="3" applyFont="1" applyBorder="1"/>
    <xf numFmtId="3" fontId="12" fillId="0" borderId="3" xfId="0" applyNumberFormat="1" applyFont="1" applyBorder="1" applyAlignment="1">
      <alignment horizontal="left" indent="2"/>
    </xf>
    <xf numFmtId="3" fontId="12" fillId="0" borderId="4" xfId="0" applyNumberFormat="1" applyFont="1" applyBorder="1"/>
    <xf numFmtId="3" fontId="12" fillId="0" borderId="26" xfId="0" applyNumberFormat="1" applyFont="1" applyBorder="1"/>
    <xf numFmtId="3" fontId="11" fillId="0" borderId="20" xfId="0" applyNumberFormat="1" applyFont="1" applyFill="1" applyBorder="1" applyAlignment="1"/>
    <xf numFmtId="0" fontId="9" fillId="0" borderId="0" xfId="0" applyFont="1" applyBorder="1"/>
    <xf numFmtId="169" fontId="9" fillId="0" borderId="0" xfId="2" applyNumberFormat="1" applyFont="1" applyBorder="1"/>
    <xf numFmtId="0" fontId="4" fillId="0" borderId="0" xfId="0" applyFont="1"/>
    <xf numFmtId="0" fontId="14" fillId="0" borderId="0" xfId="0" applyFont="1"/>
    <xf numFmtId="0" fontId="16" fillId="5" borderId="2" xfId="8" applyFont="1" applyFill="1" applyBorder="1" applyAlignment="1">
      <alignment vertical="center"/>
    </xf>
    <xf numFmtId="0" fontId="16" fillId="5" borderId="2" xfId="8" applyFont="1" applyFill="1" applyBorder="1" applyAlignment="1">
      <alignment horizontal="center" vertical="center"/>
    </xf>
    <xf numFmtId="0" fontId="17" fillId="0" borderId="0" xfId="8" applyFont="1" applyAlignment="1">
      <alignment vertical="center"/>
    </xf>
    <xf numFmtId="0" fontId="17" fillId="0" borderId="2" xfId="8" applyFont="1" applyBorder="1" applyAlignment="1">
      <alignment vertical="center"/>
    </xf>
    <xf numFmtId="0" fontId="17" fillId="0" borderId="2" xfId="8" applyFont="1" applyBorder="1" applyAlignment="1">
      <alignment horizontal="center" vertical="center"/>
    </xf>
    <xf numFmtId="0" fontId="16" fillId="6" borderId="2" xfId="8" applyFont="1" applyFill="1" applyBorder="1" applyAlignment="1">
      <alignment vertical="center"/>
    </xf>
    <xf numFmtId="0" fontId="16" fillId="6" borderId="2" xfId="8" applyFont="1" applyFill="1" applyBorder="1" applyAlignment="1">
      <alignment horizontal="center" vertical="center"/>
    </xf>
    <xf numFmtId="0" fontId="16" fillId="6" borderId="2" xfId="8" applyFont="1" applyFill="1" applyBorder="1" applyAlignment="1">
      <alignment horizontal="center" vertical="center" wrapText="1"/>
    </xf>
    <xf numFmtId="0" fontId="16" fillId="6" borderId="2" xfId="8" applyFont="1" applyFill="1" applyBorder="1" applyAlignment="1">
      <alignment vertical="center" wrapText="1"/>
    </xf>
    <xf numFmtId="0" fontId="17" fillId="0" borderId="2" xfId="8" applyFont="1" applyBorder="1" applyAlignment="1">
      <alignment horizontal="center" vertical="center" wrapText="1" readingOrder="1"/>
    </xf>
    <xf numFmtId="0" fontId="17" fillId="0" borderId="19" xfId="8" applyFont="1" applyBorder="1" applyAlignment="1">
      <alignment vertical="center" wrapText="1"/>
    </xf>
    <xf numFmtId="0" fontId="17" fillId="0" borderId="21" xfId="8" applyFont="1" applyBorder="1" applyAlignment="1">
      <alignment vertical="center" wrapText="1"/>
    </xf>
    <xf numFmtId="0" fontId="17" fillId="0" borderId="20" xfId="8" applyFont="1" applyBorder="1" applyAlignment="1">
      <alignment vertical="center" wrapText="1"/>
    </xf>
    <xf numFmtId="0" fontId="17" fillId="0" borderId="2" xfId="8" applyFont="1" applyBorder="1" applyAlignment="1">
      <alignment vertical="center" wrapText="1"/>
    </xf>
    <xf numFmtId="0" fontId="16" fillId="7" borderId="2" xfId="8" applyFont="1" applyFill="1" applyBorder="1" applyAlignment="1">
      <alignment vertical="center"/>
    </xf>
    <xf numFmtId="0" fontId="16" fillId="7" borderId="2" xfId="8" applyFont="1" applyFill="1" applyBorder="1" applyAlignment="1">
      <alignment horizontal="center" vertical="center"/>
    </xf>
    <xf numFmtId="0" fontId="16" fillId="7" borderId="2" xfId="8" applyFont="1" applyFill="1" applyBorder="1" applyAlignment="1">
      <alignment horizontal="center" vertical="center" wrapText="1"/>
    </xf>
    <xf numFmtId="0" fontId="18" fillId="0" borderId="0" xfId="8" applyFont="1" applyAlignment="1">
      <alignment vertical="center"/>
    </xf>
    <xf numFmtId="0" fontId="17" fillId="0" borderId="2" xfId="8" applyFont="1" applyBorder="1" applyAlignment="1">
      <alignment horizontal="center" vertical="center" wrapText="1"/>
    </xf>
    <xf numFmtId="0" fontId="16" fillId="8" borderId="2" xfId="8" applyFont="1" applyFill="1" applyBorder="1" applyAlignment="1">
      <alignment vertical="center"/>
    </xf>
    <xf numFmtId="0" fontId="17" fillId="9" borderId="2" xfId="8" applyFont="1" applyFill="1" applyBorder="1" applyAlignment="1">
      <alignment horizontal="center" vertical="center"/>
    </xf>
    <xf numFmtId="0" fontId="17" fillId="9" borderId="2" xfId="8" applyFont="1" applyFill="1" applyBorder="1" applyAlignment="1">
      <alignment horizontal="center" vertical="center" wrapText="1" readingOrder="1"/>
    </xf>
    <xf numFmtId="0" fontId="17" fillId="9" borderId="2" xfId="8" applyFont="1" applyFill="1" applyBorder="1" applyAlignment="1">
      <alignment horizontal="center" vertical="center" wrapText="1"/>
    </xf>
    <xf numFmtId="0" fontId="16" fillId="9" borderId="2" xfId="8" applyFont="1" applyFill="1" applyBorder="1" applyAlignment="1">
      <alignment horizontal="center" vertical="center" wrapText="1" readingOrder="1"/>
    </xf>
    <xf numFmtId="0" fontId="16" fillId="8" borderId="2" xfId="8" applyFont="1" applyFill="1" applyBorder="1" applyAlignment="1">
      <alignment horizontal="center" vertical="center" wrapText="1" readingOrder="1"/>
    </xf>
    <xf numFmtId="0" fontId="16" fillId="8" borderId="2" xfId="8" applyFont="1" applyFill="1" applyBorder="1" applyAlignment="1">
      <alignment horizontal="center" vertical="center"/>
    </xf>
    <xf numFmtId="0" fontId="16" fillId="10" borderId="2" xfId="8" applyFont="1" applyFill="1" applyBorder="1" applyAlignment="1">
      <alignment vertical="center"/>
    </xf>
    <xf numFmtId="0" fontId="16" fillId="10" borderId="2" xfId="8" applyFont="1" applyFill="1" applyBorder="1" applyAlignment="1">
      <alignment horizontal="center" vertical="center"/>
    </xf>
    <xf numFmtId="0" fontId="16" fillId="10" borderId="2" xfId="8" applyFont="1" applyFill="1" applyBorder="1" applyAlignment="1">
      <alignment horizontal="center" vertical="center" wrapText="1"/>
    </xf>
    <xf numFmtId="0" fontId="19" fillId="11" borderId="2" xfId="8" applyFont="1" applyFill="1" applyBorder="1" applyAlignment="1">
      <alignment vertical="center"/>
    </xf>
    <xf numFmtId="0" fontId="19" fillId="11" borderId="2" xfId="8" applyFont="1" applyFill="1" applyBorder="1" applyAlignment="1">
      <alignment horizontal="center" vertical="center"/>
    </xf>
    <xf numFmtId="0" fontId="19" fillId="11" borderId="2" xfId="8" applyFont="1" applyFill="1" applyBorder="1" applyAlignment="1">
      <alignment horizontal="center" vertical="center" wrapText="1"/>
    </xf>
    <xf numFmtId="0" fontId="18" fillId="12" borderId="0" xfId="8" applyFont="1" applyFill="1" applyAlignment="1">
      <alignment vertical="center"/>
    </xf>
    <xf numFmtId="0" fontId="17" fillId="12" borderId="0" xfId="8" applyFont="1" applyFill="1" applyAlignment="1">
      <alignment horizontal="center" vertical="center"/>
    </xf>
    <xf numFmtId="0" fontId="17" fillId="12" borderId="0" xfId="8" applyFont="1" applyFill="1" applyAlignment="1">
      <alignment horizontal="center" vertical="center" wrapText="1" readingOrder="1"/>
    </xf>
    <xf numFmtId="0" fontId="17" fillId="12" borderId="0" xfId="8" applyFont="1" applyFill="1" applyAlignment="1">
      <alignment horizontal="center" vertical="center" wrapText="1"/>
    </xf>
    <xf numFmtId="0" fontId="17" fillId="0" borderId="0" xfId="8" applyFont="1" applyAlignment="1">
      <alignment horizontal="center" vertical="center"/>
    </xf>
    <xf numFmtId="0" fontId="17" fillId="0" borderId="0" xfId="8" applyFont="1" applyAlignment="1">
      <alignment horizontal="center" vertical="center" wrapText="1" readingOrder="1"/>
    </xf>
    <xf numFmtId="0" fontId="17" fillId="0" borderId="0" xfId="8" applyFont="1" applyAlignment="1">
      <alignment horizontal="center" vertical="center" wrapText="1"/>
    </xf>
    <xf numFmtId="0" fontId="20" fillId="0" borderId="0" xfId="0" applyFont="1"/>
    <xf numFmtId="0" fontId="0" fillId="0" borderId="0" xfId="0" quotePrefix="1"/>
    <xf numFmtId="0" fontId="20" fillId="0" borderId="0" xfId="0" quotePrefix="1" applyFont="1"/>
    <xf numFmtId="0" fontId="0" fillId="0" borderId="0" xfId="0" applyAlignment="1">
      <alignment horizontal="left" indent="1"/>
    </xf>
    <xf numFmtId="0" fontId="0" fillId="0" borderId="0" xfId="0" quotePrefix="1" applyAlignment="1">
      <alignment horizontal="left" indent="2"/>
    </xf>
    <xf numFmtId="0" fontId="0" fillId="0" borderId="0" xfId="0" applyAlignment="1">
      <alignment horizontal="left" indent="2"/>
    </xf>
    <xf numFmtId="0" fontId="20" fillId="0" borderId="0" xfId="0" quotePrefix="1" applyFont="1" applyAlignment="1">
      <alignment horizontal="left" indent="3"/>
    </xf>
    <xf numFmtId="0" fontId="21" fillId="0" borderId="0" xfId="0" applyFont="1" applyAlignment="1">
      <alignment horizontal="left"/>
    </xf>
    <xf numFmtId="0" fontId="2" fillId="0" borderId="0" xfId="0" applyFont="1" applyFill="1"/>
    <xf numFmtId="0" fontId="23" fillId="0" borderId="31" xfId="0" applyFont="1" applyBorder="1" applyAlignment="1">
      <alignment vertical="top" wrapText="1"/>
    </xf>
    <xf numFmtId="0" fontId="23" fillId="0" borderId="2" xfId="0" applyFont="1" applyBorder="1" applyAlignment="1">
      <alignment vertical="top" wrapText="1"/>
    </xf>
    <xf numFmtId="0" fontId="23" fillId="0" borderId="32" xfId="0" applyFont="1" applyFill="1" applyBorder="1" applyAlignment="1">
      <alignment vertical="top" wrapText="1"/>
    </xf>
    <xf numFmtId="0" fontId="23" fillId="0" borderId="36" xfId="0" applyFont="1" applyBorder="1" applyAlignment="1">
      <alignment vertical="top" wrapText="1"/>
    </xf>
    <xf numFmtId="0" fontId="23" fillId="0" borderId="22" xfId="0" applyFont="1" applyBorder="1" applyAlignment="1">
      <alignment vertical="top" wrapText="1"/>
    </xf>
    <xf numFmtId="0" fontId="22" fillId="0" borderId="37" xfId="0" applyFont="1" applyBorder="1" applyAlignment="1">
      <alignment vertical="center" wrapText="1"/>
    </xf>
    <xf numFmtId="0" fontId="22" fillId="0" borderId="38" xfId="0" applyFont="1" applyFill="1" applyBorder="1" applyAlignment="1">
      <alignment vertical="center" wrapText="1"/>
    </xf>
    <xf numFmtId="0" fontId="23" fillId="0" borderId="39" xfId="0" applyFont="1" applyBorder="1" applyAlignment="1">
      <alignment vertical="top" wrapText="1"/>
    </xf>
    <xf numFmtId="0" fontId="23" fillId="0" borderId="29" xfId="0" applyFont="1" applyBorder="1" applyAlignment="1">
      <alignment vertical="top" wrapText="1"/>
    </xf>
    <xf numFmtId="0" fontId="23" fillId="0" borderId="40" xfId="0" applyFont="1" applyFill="1" applyBorder="1" applyAlignment="1">
      <alignment vertical="top" wrapText="1"/>
    </xf>
    <xf numFmtId="0" fontId="0" fillId="0" borderId="2" xfId="0" applyBorder="1"/>
    <xf numFmtId="0" fontId="0" fillId="0" borderId="31" xfId="0" applyBorder="1"/>
    <xf numFmtId="0" fontId="0" fillId="0" borderId="33" xfId="0" applyBorder="1"/>
    <xf numFmtId="0" fontId="0" fillId="0" borderId="34" xfId="0" applyBorder="1"/>
    <xf numFmtId="0" fontId="23" fillId="0" borderId="35" xfId="0" applyFont="1" applyFill="1" applyBorder="1" applyAlignment="1">
      <alignment vertical="top" wrapText="1"/>
    </xf>
    <xf numFmtId="0" fontId="0" fillId="0" borderId="0" xfId="0" applyFill="1"/>
    <xf numFmtId="0" fontId="22" fillId="0" borderId="37" xfId="0" applyFont="1" applyFill="1" applyBorder="1" applyAlignment="1">
      <alignment vertical="center" wrapText="1"/>
    </xf>
    <xf numFmtId="0" fontId="0" fillId="0" borderId="2" xfId="0" applyFill="1" applyBorder="1"/>
    <xf numFmtId="0" fontId="0" fillId="0" borderId="34" xfId="0" applyFill="1" applyBorder="1"/>
    <xf numFmtId="0" fontId="25" fillId="0" borderId="30" xfId="0" applyFont="1" applyFill="1" applyBorder="1" applyAlignment="1">
      <alignment vertical="top" wrapText="1"/>
    </xf>
    <xf numFmtId="0" fontId="24" fillId="0" borderId="32" xfId="0" applyFont="1" applyFill="1" applyBorder="1" applyAlignment="1">
      <alignment vertical="top" wrapText="1"/>
    </xf>
    <xf numFmtId="0" fontId="24" fillId="0" borderId="2" xfId="0" applyFont="1" applyBorder="1" applyAlignment="1">
      <alignment vertical="top" wrapText="1"/>
    </xf>
    <xf numFmtId="0" fontId="25" fillId="0" borderId="2" xfId="0" applyFont="1" applyFill="1" applyBorder="1" applyAlignment="1">
      <alignment vertical="top" wrapText="1"/>
    </xf>
    <xf numFmtId="0" fontId="24" fillId="0" borderId="29" xfId="0" applyFont="1" applyFill="1" applyBorder="1" applyAlignment="1">
      <alignment vertical="top" wrapText="1"/>
    </xf>
    <xf numFmtId="0" fontId="23" fillId="0" borderId="2" xfId="0" applyFont="1" applyFill="1" applyBorder="1" applyAlignment="1">
      <alignment vertical="top" wrapText="1"/>
    </xf>
    <xf numFmtId="0" fontId="23" fillId="0" borderId="22" xfId="0" applyFont="1" applyFill="1" applyBorder="1" applyAlignment="1">
      <alignment vertical="top" wrapText="1"/>
    </xf>
    <xf numFmtId="0" fontId="22" fillId="0" borderId="41" xfId="0" applyFont="1" applyBorder="1" applyAlignment="1">
      <alignment vertical="center" wrapText="1"/>
    </xf>
    <xf numFmtId="0" fontId="6" fillId="0" borderId="2" xfId="0" applyFont="1" applyFill="1" applyBorder="1" applyAlignment="1">
      <alignment vertical="center"/>
    </xf>
    <xf numFmtId="0" fontId="7" fillId="0" borderId="2" xfId="0" applyFont="1" applyFill="1" applyBorder="1" applyAlignment="1">
      <alignment horizontal="left" vertical="center" wrapText="1"/>
    </xf>
    <xf numFmtId="0" fontId="0" fillId="0" borderId="2" xfId="0" applyFill="1" applyBorder="1" applyAlignment="1">
      <alignment wrapText="1"/>
    </xf>
    <xf numFmtId="0" fontId="0" fillId="0" borderId="2" xfId="0" applyFill="1" applyBorder="1" applyAlignment="1">
      <alignment vertical="top"/>
    </xf>
    <xf numFmtId="0" fontId="10" fillId="0" borderId="0" xfId="0" applyFont="1" applyBorder="1"/>
    <xf numFmtId="0" fontId="10" fillId="2" borderId="0" xfId="0" applyFont="1" applyFill="1" applyBorder="1"/>
    <xf numFmtId="0" fontId="9" fillId="0" borderId="18" xfId="0" applyFont="1" applyBorder="1"/>
    <xf numFmtId="9" fontId="10" fillId="0" borderId="0" xfId="3" applyFont="1" applyBorder="1"/>
    <xf numFmtId="9" fontId="9" fillId="0" borderId="0" xfId="3" applyFont="1" applyBorder="1"/>
    <xf numFmtId="3" fontId="11" fillId="0" borderId="19" xfId="0" applyNumberFormat="1" applyFont="1" applyFill="1" applyBorder="1" applyAlignment="1">
      <alignment horizontal="center"/>
    </xf>
    <xf numFmtId="3" fontId="11" fillId="0" borderId="20" xfId="0" applyNumberFormat="1" applyFont="1" applyFill="1" applyBorder="1" applyAlignment="1">
      <alignment horizontal="center"/>
    </xf>
    <xf numFmtId="3" fontId="11" fillId="0" borderId="21" xfId="0" applyNumberFormat="1" applyFont="1" applyFill="1" applyBorder="1" applyAlignment="1">
      <alignment horizontal="center"/>
    </xf>
    <xf numFmtId="3" fontId="11" fillId="0" borderId="3" xfId="0" applyNumberFormat="1" applyFont="1" applyFill="1" applyBorder="1" applyAlignment="1">
      <alignment horizontal="left" vertical="top"/>
    </xf>
    <xf numFmtId="3" fontId="11" fillId="0" borderId="5" xfId="0" applyNumberFormat="1" applyFont="1" applyFill="1" applyBorder="1" applyAlignment="1">
      <alignment horizontal="left" vertical="top"/>
    </xf>
    <xf numFmtId="0" fontId="22" fillId="0" borderId="42" xfId="0" applyFont="1" applyBorder="1" applyAlignment="1">
      <alignment horizontal="center" vertical="center" wrapText="1"/>
    </xf>
    <xf numFmtId="166" fontId="8" fillId="0" borderId="14" xfId="6" quotePrefix="1" applyNumberFormat="1" applyFont="1" applyBorder="1" applyAlignment="1" applyProtection="1">
      <alignment horizontal="center"/>
    </xf>
    <xf numFmtId="166" fontId="8" fillId="0" borderId="15" xfId="6" quotePrefix="1" applyNumberFormat="1" applyFont="1" applyBorder="1" applyAlignment="1" applyProtection="1">
      <alignment horizontal="center"/>
    </xf>
    <xf numFmtId="0" fontId="9" fillId="0" borderId="12" xfId="4" applyFont="1" applyBorder="1" applyAlignment="1" applyProtection="1">
      <alignment horizontal="center"/>
    </xf>
    <xf numFmtId="0" fontId="9" fillId="0" borderId="0" xfId="4" applyFont="1" applyBorder="1" applyAlignment="1" applyProtection="1">
      <alignment horizontal="center"/>
    </xf>
    <xf numFmtId="0" fontId="9" fillId="0" borderId="43" xfId="4" applyFont="1" applyBorder="1" applyAlignment="1" applyProtection="1">
      <alignment horizontal="center"/>
    </xf>
    <xf numFmtId="0" fontId="16" fillId="5" borderId="2" xfId="8" applyFont="1" applyFill="1" applyBorder="1" applyAlignment="1">
      <alignment horizontal="center" vertical="center" wrapText="1"/>
    </xf>
    <xf numFmtId="0" fontId="17" fillId="0" borderId="2" xfId="8" applyFont="1" applyBorder="1" applyAlignment="1">
      <alignment horizontal="center" vertical="center" wrapText="1" readingOrder="1"/>
    </xf>
    <xf numFmtId="0" fontId="17" fillId="0" borderId="19" xfId="8" applyFont="1" applyBorder="1" applyAlignment="1">
      <alignment horizontal="center" vertical="center" wrapText="1" readingOrder="1"/>
    </xf>
    <xf numFmtId="0" fontId="17" fillId="0" borderId="21" xfId="8" applyFont="1" applyBorder="1" applyAlignment="1">
      <alignment horizontal="center" vertical="center" wrapText="1" readingOrder="1"/>
    </xf>
    <xf numFmtId="0" fontId="17" fillId="0" borderId="20" xfId="8" applyFont="1" applyBorder="1" applyAlignment="1">
      <alignment horizontal="center" vertical="center" wrapText="1" readingOrder="1"/>
    </xf>
  </cellXfs>
  <cellStyles count="9">
    <cellStyle name="Comma" xfId="2" builtinId="3"/>
    <cellStyle name="Normal" xfId="0" builtinId="0"/>
    <cellStyle name="Normal 2" xfId="1" xr:uid="{00000000-0005-0000-0000-000002000000}"/>
    <cellStyle name="Normal 3" xfId="7" xr:uid="{00000000-0005-0000-0000-000003000000}"/>
    <cellStyle name="Normal 4" xfId="8" xr:uid="{00000000-0005-0000-0000-000004000000}"/>
    <cellStyle name="Normal_DBSA_PE30.2009N 2 2" xfId="5" xr:uid="{00000000-0005-0000-0000-000005000000}"/>
    <cellStyle name="Normal_Draft database layout (2)" xfId="4" xr:uid="{00000000-0005-0000-0000-000006000000}"/>
    <cellStyle name="Normal_Link to db 2 2" xfId="6" xr:uid="{00000000-0005-0000-0000-000007000000}"/>
    <cellStyle name="Percent" xfId="3" builtinId="5"/>
  </cellStyles>
  <dxfs count="0"/>
  <tableStyles count="0" defaultTableStyle="TableStyleMedium2" defaultPivotStyle="PivotStyleLight16"/>
  <colors>
    <mruColors>
      <color rgb="FF09E6F7"/>
      <color rgb="FFB719B3"/>
      <color rgb="FFE638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Expenditure</a:t>
            </a:r>
            <a:r>
              <a:rPr lang="en-US" baseline="0"/>
              <a:t> trends (Nat + Prov)</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'Functional group trends (2)'!$O$3:$O$20</c:f>
              <c:strCache>
                <c:ptCount val="18"/>
                <c:pt idx="0">
                  <c:v>2017/2018</c:v>
                </c:pt>
              </c:strCache>
            </c:strRef>
          </c:tx>
          <c:spPr>
            <a:solidFill>
              <a:schemeClr val="accent1"/>
            </a:solidFill>
            <a:ln>
              <a:noFill/>
            </a:ln>
            <a:effectLst/>
          </c:spPr>
          <c:invertIfNegative val="0"/>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(2)'!$O$21:$O$88</c:f>
              <c:numCache>
                <c:formatCode>_(* #,##0_);_(* \(#,##0\);_(* "-"??_);_(@_)</c:formatCode>
                <c:ptCount val="6"/>
                <c:pt idx="0">
                  <c:v>82776805.809549972</c:v>
                </c:pt>
                <c:pt idx="1">
                  <c:v>56126714.484709978</c:v>
                </c:pt>
                <c:pt idx="2">
                  <c:v>9721331.5329100005</c:v>
                </c:pt>
                <c:pt idx="3">
                  <c:v>4892055.7185300002</c:v>
                </c:pt>
                <c:pt idx="4">
                  <c:v>99114910.21250999</c:v>
                </c:pt>
                <c:pt idx="5">
                  <c:v>15106238.148529993</c:v>
                </c:pt>
              </c:numCache>
            </c:numRef>
          </c:val>
          <c:extLst>
            <c:ext xmlns:c16="http://schemas.microsoft.com/office/drawing/2014/chart" uri="{C3380CC4-5D6E-409C-BE32-E72D297353CC}">
              <c16:uniqueId val="{00000000-F94D-439A-9CD5-D848A038CBE4}"/>
            </c:ext>
          </c:extLst>
        </c:ser>
        <c:ser>
          <c:idx val="1"/>
          <c:order val="1"/>
          <c:tx>
            <c:strRef>
              <c:f>'Functional group trends (2)'!$P$3:$P$20</c:f>
              <c:strCache>
                <c:ptCount val="18"/>
                <c:pt idx="0">
                  <c:v>2018/2019</c:v>
                </c:pt>
              </c:strCache>
            </c:strRef>
          </c:tx>
          <c:spPr>
            <a:solidFill>
              <a:schemeClr val="accent2"/>
            </a:solidFill>
            <a:ln>
              <a:noFill/>
            </a:ln>
            <a:effectLst/>
          </c:spPr>
          <c:invertIfNegative val="0"/>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(2)'!$P$21:$P$88</c:f>
              <c:numCache>
                <c:formatCode>_(* #,##0_);_(* \(#,##0\);_(* "-"??_);_(@_)</c:formatCode>
                <c:ptCount val="6"/>
                <c:pt idx="0">
                  <c:v>88643814.588400006</c:v>
                </c:pt>
                <c:pt idx="1">
                  <c:v>53596073.312069438</c:v>
                </c:pt>
                <c:pt idx="2">
                  <c:v>8970362.6448399983</c:v>
                </c:pt>
                <c:pt idx="3">
                  <c:v>3994414.0624500006</c:v>
                </c:pt>
                <c:pt idx="4">
                  <c:v>106524341.1274</c:v>
                </c:pt>
                <c:pt idx="5">
                  <c:v>16619435.002279984</c:v>
                </c:pt>
              </c:numCache>
            </c:numRef>
          </c:val>
          <c:extLst>
            <c:ext xmlns:c16="http://schemas.microsoft.com/office/drawing/2014/chart" uri="{C3380CC4-5D6E-409C-BE32-E72D297353CC}">
              <c16:uniqueId val="{00000001-F94D-439A-9CD5-D848A038CBE4}"/>
            </c:ext>
          </c:extLst>
        </c:ser>
        <c:ser>
          <c:idx val="2"/>
          <c:order val="2"/>
          <c:tx>
            <c:strRef>
              <c:f>'Functional group trends (2)'!$Q$3:$Q$20</c:f>
              <c:strCache>
                <c:ptCount val="18"/>
                <c:pt idx="0">
                  <c:v>2019/2020</c:v>
                </c:pt>
              </c:strCache>
            </c:strRef>
          </c:tx>
          <c:spPr>
            <a:solidFill>
              <a:schemeClr val="accent3"/>
            </a:solidFill>
            <a:ln>
              <a:noFill/>
            </a:ln>
            <a:effectLst/>
          </c:spPr>
          <c:invertIfNegative val="0"/>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(2)'!$Q$21:$Q$88</c:f>
              <c:numCache>
                <c:formatCode>_(* #,##0_);_(* \(#,##0\);_(* "-"??_);_(@_)</c:formatCode>
                <c:ptCount val="6"/>
                <c:pt idx="0">
                  <c:v>94279070.368239909</c:v>
                </c:pt>
                <c:pt idx="1">
                  <c:v>55384790.625710011</c:v>
                </c:pt>
                <c:pt idx="2">
                  <c:v>8915523.0933299996</c:v>
                </c:pt>
                <c:pt idx="3">
                  <c:v>1618425.3648499998</c:v>
                </c:pt>
                <c:pt idx="4">
                  <c:v>111369856.94237</c:v>
                </c:pt>
                <c:pt idx="5">
                  <c:v>15217592.663839994</c:v>
                </c:pt>
              </c:numCache>
            </c:numRef>
          </c:val>
          <c:extLst>
            <c:ext xmlns:c16="http://schemas.microsoft.com/office/drawing/2014/chart" uri="{C3380CC4-5D6E-409C-BE32-E72D297353CC}">
              <c16:uniqueId val="{00000002-F94D-439A-9CD5-D848A038CBE4}"/>
            </c:ext>
          </c:extLst>
        </c:ser>
        <c:dLbls>
          <c:showLegendKey val="0"/>
          <c:showVal val="0"/>
          <c:showCatName val="0"/>
          <c:showSerName val="0"/>
          <c:showPercent val="0"/>
          <c:showBubbleSize val="0"/>
        </c:dLbls>
        <c:gapWidth val="219"/>
        <c:overlap val="-27"/>
        <c:axId val="1320134000"/>
        <c:axId val="1320143568"/>
      </c:barChart>
      <c:catAx>
        <c:axId val="132013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0143568"/>
        <c:crosses val="autoZero"/>
        <c:auto val="1"/>
        <c:lblAlgn val="ctr"/>
        <c:lblOffset val="100"/>
        <c:noMultiLvlLbl val="0"/>
      </c:catAx>
      <c:valAx>
        <c:axId val="132014356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013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r>
              <a:rPr lang="en-US" sz="1800" b="1" i="0" baseline="0">
                <a:effectLst/>
              </a:rPr>
              <a:t>Provincial Programme Expenditure Trends</a:t>
            </a:r>
            <a:endParaRPr lang="en-US">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75000"/>
                    <a:lumOff val="25000"/>
                  </a:sysClr>
                </a:solidFill>
              </a:defRPr>
            </a:pPr>
            <a:endParaRPr lang="en-US"/>
          </a:p>
        </c:rich>
      </c:tx>
      <c:layout>
        <c:manualLayout>
          <c:xMode val="edge"/>
          <c:yMode val="edge"/>
          <c:x val="0.13715266841644794"/>
          <c:y val="1.8433179723502304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'DHS trends'!$C$55</c:f>
              <c:strCache>
                <c:ptCount val="1"/>
                <c:pt idx="0">
                  <c:v>Average spending</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430-427B-BC6D-2BA492B6B707}"/>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448-4F11-91DC-414FFD9403B9}"/>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2-5448-4F11-91DC-414FFD9403B9}"/>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448-4F11-91DC-414FFD9403B9}"/>
              </c:ext>
            </c:extLst>
          </c:dPt>
          <c:dLbls>
            <c:dLbl>
              <c:idx val="1"/>
              <c:layout>
                <c:manualLayout>
                  <c:x val="-5.456539807524062E-2"/>
                  <c:y val="-1.7388451443569553E-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448-4F11-91DC-414FFD9403B9}"/>
                </c:ext>
              </c:extLst>
            </c:dLbl>
            <c:dLbl>
              <c:idx val="2"/>
              <c:layout>
                <c:manualLayout>
                  <c:x val="-1.5044619422572179E-2"/>
                  <c:y val="-4.339967920676584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448-4F11-91DC-414FFD9403B9}"/>
                </c:ext>
              </c:extLst>
            </c:dLbl>
            <c:dLbl>
              <c:idx val="3"/>
              <c:layout>
                <c:manualLayout>
                  <c:x val="9.7984033245844218E-2"/>
                  <c:y val="1.041921843102941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448-4F11-91DC-414FFD9403B9}"/>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'DHS trends'!$B$56:$B$59</c:f>
              <c:strCache>
                <c:ptCount val="4"/>
                <c:pt idx="0">
                  <c:v>HOUSING DEVELOPMENT</c:v>
                </c:pt>
                <c:pt idx="1">
                  <c:v>ADMINISTRATION</c:v>
                </c:pt>
                <c:pt idx="2">
                  <c:v>HOUSING ASSET MANAGEMENT</c:v>
                </c:pt>
                <c:pt idx="3">
                  <c:v>HOUSING NEEDS, RESEARCH AND PLANNING</c:v>
                </c:pt>
              </c:strCache>
            </c:strRef>
          </c:cat>
          <c:val>
            <c:numRef>
              <c:f>'DHS trends'!$C$56:$C$59</c:f>
              <c:numCache>
                <c:formatCode>_(* #,##0_);_(* \(#,##0\);_(* "-"??_);_(@_)</c:formatCode>
                <c:ptCount val="4"/>
                <c:pt idx="0">
                  <c:v>19939699.892486632</c:v>
                </c:pt>
                <c:pt idx="1">
                  <c:v>1361797.5519200007</c:v>
                </c:pt>
                <c:pt idx="2">
                  <c:v>470589.07020666666</c:v>
                </c:pt>
                <c:pt idx="3">
                  <c:v>293306.81331</c:v>
                </c:pt>
              </c:numCache>
            </c:numRef>
          </c:val>
          <c:extLst>
            <c:ext xmlns:c16="http://schemas.microsoft.com/office/drawing/2014/chart" uri="{C3380CC4-5D6E-409C-BE32-E72D297353CC}">
              <c16:uniqueId val="{00000000-5448-4F11-91DC-414FFD9403B9}"/>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HDA</a:t>
            </a:r>
            <a:r>
              <a:rPr lang="en-US" baseline="0"/>
              <a:t> spending trends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'HDA Spending Trends'!$E$21</c:f>
              <c:strCache>
                <c:ptCount val="1"/>
                <c:pt idx="0">
                  <c:v>2016/17</c:v>
                </c:pt>
              </c:strCache>
            </c:strRef>
          </c:tx>
          <c:spPr>
            <a:solidFill>
              <a:schemeClr val="accent1"/>
            </a:solidFill>
            <a:ln>
              <a:noFill/>
            </a:ln>
            <a:effectLst/>
          </c:spPr>
          <c:invertIfNegative val="0"/>
          <c:cat>
            <c:strRef>
              <c:f>'HDA Spending Trends'!$D$22:$D$25</c:f>
              <c:strCache>
                <c:ptCount val="4"/>
                <c:pt idx="0">
                  <c:v>Administration</c:v>
                </c:pt>
                <c:pt idx="1">
                  <c:v>Strategic Support</c:v>
                </c:pt>
                <c:pt idx="2">
                  <c:v>Development Management Operation</c:v>
                </c:pt>
                <c:pt idx="3">
                  <c:v>Built Enviroment &amp; Operation</c:v>
                </c:pt>
              </c:strCache>
            </c:strRef>
          </c:cat>
          <c:val>
            <c:numRef>
              <c:f>'HDA Spending Trends'!$E$22:$E$25</c:f>
              <c:numCache>
                <c:formatCode>_(* #,##0_);_(* \(#,##0\);_(* "-"??_);_(@_)</c:formatCode>
                <c:ptCount val="4"/>
                <c:pt idx="0">
                  <c:v>54824</c:v>
                </c:pt>
                <c:pt idx="1">
                  <c:v>26558</c:v>
                </c:pt>
                <c:pt idx="2">
                  <c:v>48361</c:v>
                </c:pt>
                <c:pt idx="3">
                  <c:v>119724</c:v>
                </c:pt>
              </c:numCache>
            </c:numRef>
          </c:val>
          <c:extLst>
            <c:ext xmlns:c16="http://schemas.microsoft.com/office/drawing/2014/chart" uri="{C3380CC4-5D6E-409C-BE32-E72D297353CC}">
              <c16:uniqueId val="{00000000-C542-4095-B946-29C06FCDEB7D}"/>
            </c:ext>
          </c:extLst>
        </c:ser>
        <c:ser>
          <c:idx val="1"/>
          <c:order val="1"/>
          <c:tx>
            <c:strRef>
              <c:f>'HDA Spending Trends'!$F$21</c:f>
              <c:strCache>
                <c:ptCount val="1"/>
                <c:pt idx="0">
                  <c:v>2017/18</c:v>
                </c:pt>
              </c:strCache>
            </c:strRef>
          </c:tx>
          <c:spPr>
            <a:solidFill>
              <a:schemeClr val="accent2"/>
            </a:solidFill>
            <a:ln>
              <a:noFill/>
            </a:ln>
            <a:effectLst/>
          </c:spPr>
          <c:invertIfNegative val="0"/>
          <c:cat>
            <c:strRef>
              <c:f>'HDA Spending Trends'!$D$22:$D$25</c:f>
              <c:strCache>
                <c:ptCount val="4"/>
                <c:pt idx="0">
                  <c:v>Administration</c:v>
                </c:pt>
                <c:pt idx="1">
                  <c:v>Strategic Support</c:v>
                </c:pt>
                <c:pt idx="2">
                  <c:v>Development Management Operation</c:v>
                </c:pt>
                <c:pt idx="3">
                  <c:v>Built Enviroment &amp; Operation</c:v>
                </c:pt>
              </c:strCache>
            </c:strRef>
          </c:cat>
          <c:val>
            <c:numRef>
              <c:f>'HDA Spending Trends'!$F$22:$F$25</c:f>
              <c:numCache>
                <c:formatCode>_(* #,##0_);_(* \(#,##0\);_(* "-"??_);_(@_)</c:formatCode>
                <c:ptCount val="4"/>
                <c:pt idx="0">
                  <c:v>70215</c:v>
                </c:pt>
                <c:pt idx="1">
                  <c:v>35968</c:v>
                </c:pt>
                <c:pt idx="2">
                  <c:v>61087</c:v>
                </c:pt>
                <c:pt idx="3">
                  <c:v>192323</c:v>
                </c:pt>
              </c:numCache>
            </c:numRef>
          </c:val>
          <c:extLst>
            <c:ext xmlns:c16="http://schemas.microsoft.com/office/drawing/2014/chart" uri="{C3380CC4-5D6E-409C-BE32-E72D297353CC}">
              <c16:uniqueId val="{00000001-C542-4095-B946-29C06FCDEB7D}"/>
            </c:ext>
          </c:extLst>
        </c:ser>
        <c:ser>
          <c:idx val="2"/>
          <c:order val="2"/>
          <c:tx>
            <c:strRef>
              <c:f>'HDA Spending Trends'!$G$21</c:f>
              <c:strCache>
                <c:ptCount val="1"/>
                <c:pt idx="0">
                  <c:v>2018/19</c:v>
                </c:pt>
              </c:strCache>
            </c:strRef>
          </c:tx>
          <c:spPr>
            <a:solidFill>
              <a:schemeClr val="accent3"/>
            </a:solidFill>
            <a:ln>
              <a:noFill/>
            </a:ln>
            <a:effectLst/>
          </c:spPr>
          <c:invertIfNegative val="0"/>
          <c:cat>
            <c:strRef>
              <c:f>'HDA Spending Trends'!$D$22:$D$25</c:f>
              <c:strCache>
                <c:ptCount val="4"/>
                <c:pt idx="0">
                  <c:v>Administration</c:v>
                </c:pt>
                <c:pt idx="1">
                  <c:v>Strategic Support</c:v>
                </c:pt>
                <c:pt idx="2">
                  <c:v>Development Management Operation</c:v>
                </c:pt>
                <c:pt idx="3">
                  <c:v>Built Enviroment &amp; Operation</c:v>
                </c:pt>
              </c:strCache>
            </c:strRef>
          </c:cat>
          <c:val>
            <c:numRef>
              <c:f>'HDA Spending Trends'!$G$22:$G$25</c:f>
              <c:numCache>
                <c:formatCode>_(* #,##0_);_(* \(#,##0\);_(* "-"??_);_(@_)</c:formatCode>
                <c:ptCount val="4"/>
                <c:pt idx="0">
                  <c:v>97685</c:v>
                </c:pt>
                <c:pt idx="1">
                  <c:v>39721</c:v>
                </c:pt>
                <c:pt idx="2">
                  <c:v>86831</c:v>
                </c:pt>
                <c:pt idx="3">
                  <c:v>173958</c:v>
                </c:pt>
              </c:numCache>
            </c:numRef>
          </c:val>
          <c:extLst>
            <c:ext xmlns:c16="http://schemas.microsoft.com/office/drawing/2014/chart" uri="{C3380CC4-5D6E-409C-BE32-E72D297353CC}">
              <c16:uniqueId val="{00000002-C542-4095-B946-29C06FCDEB7D}"/>
            </c:ext>
          </c:extLst>
        </c:ser>
        <c:dLbls>
          <c:showLegendKey val="0"/>
          <c:showVal val="0"/>
          <c:showCatName val="0"/>
          <c:showSerName val="0"/>
          <c:showPercent val="0"/>
          <c:showBubbleSize val="0"/>
        </c:dLbls>
        <c:gapWidth val="219"/>
        <c:overlap val="-27"/>
        <c:axId val="1472308592"/>
        <c:axId val="1472307760"/>
      </c:barChart>
      <c:catAx>
        <c:axId val="147230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2307760"/>
        <c:crosses val="autoZero"/>
        <c:auto val="1"/>
        <c:lblAlgn val="ctr"/>
        <c:lblOffset val="100"/>
        <c:noMultiLvlLbl val="0"/>
      </c:catAx>
      <c:valAx>
        <c:axId val="147230776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230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'HDA Spending Trends'!$E$32</c:f>
              <c:strCache>
                <c:ptCount val="1"/>
                <c:pt idx="0">
                  <c:v> Average Spending </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E4FA-4968-867C-AAED48702F2B}"/>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E4FA-4968-867C-AAED48702F2B}"/>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E4FA-4968-867C-AAED48702F2B}"/>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E4FA-4968-867C-AAED48702F2B}"/>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'HDA Spending Trends'!$D$33:$D$36</c:f>
              <c:strCache>
                <c:ptCount val="4"/>
                <c:pt idx="0">
                  <c:v>Administration</c:v>
                </c:pt>
                <c:pt idx="1">
                  <c:v>Strategic Support</c:v>
                </c:pt>
                <c:pt idx="2">
                  <c:v>Development Management Operation</c:v>
                </c:pt>
                <c:pt idx="3">
                  <c:v>Built Enviroment &amp; Operation</c:v>
                </c:pt>
              </c:strCache>
            </c:strRef>
          </c:cat>
          <c:val>
            <c:numRef>
              <c:f>'HDA Spending Trends'!$E$33:$E$36</c:f>
              <c:numCache>
                <c:formatCode>_(* #,##0_);_(* \(#,##0\);_(* "-"??_);_(@_)</c:formatCode>
                <c:ptCount val="4"/>
                <c:pt idx="0">
                  <c:v>74241.333333333328</c:v>
                </c:pt>
                <c:pt idx="1">
                  <c:v>34082.333333333336</c:v>
                </c:pt>
                <c:pt idx="2">
                  <c:v>65426.333333333336</c:v>
                </c:pt>
                <c:pt idx="3">
                  <c:v>162001.66666666666</c:v>
                </c:pt>
              </c:numCache>
            </c:numRef>
          </c:val>
          <c:extLst>
            <c:ext xmlns:c16="http://schemas.microsoft.com/office/drawing/2014/chart" uri="{C3380CC4-5D6E-409C-BE32-E72D297353CC}">
              <c16:uniqueId val="{00000000-53A4-4B39-A068-407BD1C32D71}"/>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2017/2018 Expenditure</a:t>
            </a:r>
            <a:r>
              <a:rPr lang="en-US" baseline="0"/>
              <a:t> (Nat+Prov)</a:t>
            </a:r>
            <a:endParaRPr lang="en-US"/>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ofPieChart>
        <c:ofPieType val="pie"/>
        <c:varyColors val="1"/>
        <c:ser>
          <c:idx val="0"/>
          <c:order val="0"/>
          <c:tx>
            <c:strRef>
              <c:f>'Functional group trends (2)'!$O$3:$O$20</c:f>
              <c:strCache>
                <c:ptCount val="18"/>
                <c:pt idx="0">
                  <c:v>2017/2018</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378-46FB-9311-508DFEE3C66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BB2-46F9-8316-3E243EC50191}"/>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BB2-46F9-8316-3E243EC50191}"/>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1378-46FB-9311-508DFEE3C66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DBB2-46F9-8316-3E243EC50191}"/>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DBB2-46F9-8316-3E243EC50191}"/>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378-46FB-9311-508DFEE3C667}"/>
              </c:ext>
            </c:extLst>
          </c:dPt>
          <c:dLbls>
            <c:dLbl>
              <c:idx val="3"/>
              <c:layout>
                <c:manualLayout>
                  <c:x val="6.8059352057543446E-2"/>
                  <c:y val="-3.4209278057110333E-3"/>
                </c:manualLayout>
              </c:layout>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layout>
                    <c:manualLayout>
                      <c:w val="5.3488698582058118E-2"/>
                      <c:h val="7.537804762356512E-2"/>
                    </c:manualLayout>
                  </c15:layout>
                </c:ext>
                <c:ext xmlns:c16="http://schemas.microsoft.com/office/drawing/2014/chart" uri="{C3380CC4-5D6E-409C-BE32-E72D297353CC}">
                  <c16:uniqueId val="{00000004-1378-46FB-9311-508DFEE3C667}"/>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(2)'!$O$21:$O$88</c:f>
              <c:numCache>
                <c:formatCode>_(* #,##0_);_(* \(#,##0\);_(* "-"??_);_(@_)</c:formatCode>
                <c:ptCount val="6"/>
                <c:pt idx="0">
                  <c:v>82776805.809549972</c:v>
                </c:pt>
                <c:pt idx="1">
                  <c:v>56126714.484709978</c:v>
                </c:pt>
                <c:pt idx="2">
                  <c:v>9721331.5329100005</c:v>
                </c:pt>
                <c:pt idx="3">
                  <c:v>4892055.7185300002</c:v>
                </c:pt>
                <c:pt idx="4">
                  <c:v>99114910.21250999</c:v>
                </c:pt>
                <c:pt idx="5">
                  <c:v>15106238.148529993</c:v>
                </c:pt>
              </c:numCache>
            </c:numRef>
          </c:val>
          <c:extLst>
            <c:ext xmlns:c16="http://schemas.microsoft.com/office/drawing/2014/chart" uri="{C3380CC4-5D6E-409C-BE32-E72D297353CC}">
              <c16:uniqueId val="{00000000-1378-46FB-9311-508DFEE3C667}"/>
            </c:ext>
          </c:extLst>
        </c:ser>
        <c:dLbls>
          <c:dLblPos val="ctr"/>
          <c:showLegendKey val="0"/>
          <c:showVal val="0"/>
          <c:showCatName val="0"/>
          <c:showSerName val="0"/>
          <c:showPercent val="1"/>
          <c:showBubbleSize val="0"/>
          <c:showLeaderLines val="1"/>
        </c:dLbls>
        <c:gapWidth val="100"/>
        <c:splitType val="percent"/>
        <c:splitPos val="10"/>
        <c:secondPieSize val="73"/>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r>
              <a:rPr lang="en-US"/>
              <a:t>2018/2019 </a:t>
            </a:r>
            <a:r>
              <a:rPr lang="en-US" sz="1800" b="1" i="0" baseline="0">
                <a:effectLst/>
              </a:rPr>
              <a:t>Expenditure (Nat+Prov)</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endParaRPr lang="en-US"/>
        </a:p>
      </c:txPr>
    </c:title>
    <c:autoTitleDeleted val="0"/>
    <c:plotArea>
      <c:layout/>
      <c:ofPieChart>
        <c:ofPieType val="pie"/>
        <c:varyColors val="1"/>
        <c:ser>
          <c:idx val="0"/>
          <c:order val="0"/>
          <c:tx>
            <c:strRef>
              <c:f>'Functional group trends (2)'!$P$3:$P$20</c:f>
              <c:strCache>
                <c:ptCount val="18"/>
                <c:pt idx="0">
                  <c:v>2018/2019</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C92-41A6-87AF-2D0CD7AA879D}"/>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C92-41A6-87AF-2D0CD7AA879D}"/>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C92-41A6-87AF-2D0CD7AA879D}"/>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3C92-41A6-87AF-2D0CD7AA879D}"/>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3C92-41A6-87AF-2D0CD7AA879D}"/>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3C92-41A6-87AF-2D0CD7AA879D}"/>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3C92-41A6-87AF-2D0CD7AA879D}"/>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(2)'!$P$21:$P$88</c:f>
              <c:numCache>
                <c:formatCode>_(* #,##0_);_(* \(#,##0\);_(* "-"??_);_(@_)</c:formatCode>
                <c:ptCount val="6"/>
                <c:pt idx="0">
                  <c:v>88643814.588400006</c:v>
                </c:pt>
                <c:pt idx="1">
                  <c:v>53596073.312069438</c:v>
                </c:pt>
                <c:pt idx="2">
                  <c:v>8970362.6448399983</c:v>
                </c:pt>
                <c:pt idx="3">
                  <c:v>3994414.0624500006</c:v>
                </c:pt>
                <c:pt idx="4">
                  <c:v>106524341.1274</c:v>
                </c:pt>
                <c:pt idx="5">
                  <c:v>16619435.002279984</c:v>
                </c:pt>
              </c:numCache>
            </c:numRef>
          </c:val>
          <c:extLst>
            <c:ext xmlns:c16="http://schemas.microsoft.com/office/drawing/2014/chart" uri="{C3380CC4-5D6E-409C-BE32-E72D297353CC}">
              <c16:uniqueId val="{00000000-883C-460A-A97D-DC189914043E}"/>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r>
              <a:rPr lang="en-US"/>
              <a:t>2019/2020 </a:t>
            </a:r>
            <a:r>
              <a:rPr lang="en-US" sz="1800" b="1" i="0" baseline="0">
                <a:effectLst/>
              </a:rPr>
              <a:t>Expenditure (Nat+Prov)</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endParaRPr lang="en-US"/>
        </a:p>
      </c:txPr>
    </c:title>
    <c:autoTitleDeleted val="0"/>
    <c:plotArea>
      <c:layout/>
      <c:ofPieChart>
        <c:ofPieType val="pie"/>
        <c:varyColors val="1"/>
        <c:ser>
          <c:idx val="0"/>
          <c:order val="0"/>
          <c:tx>
            <c:strRef>
              <c:f>'Functional group trends (2)'!$Q$3:$Q$20</c:f>
              <c:strCache>
                <c:ptCount val="18"/>
                <c:pt idx="0">
                  <c:v>2019/2020</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F7E-485C-B216-BD35EEAD9F85}"/>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F7E-485C-B216-BD35EEAD9F85}"/>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F7E-485C-B216-BD35EEAD9F85}"/>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F7E-485C-B216-BD35EEAD9F85}"/>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6F7E-485C-B216-BD35EEAD9F85}"/>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6F7E-485C-B216-BD35EEAD9F85}"/>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6F7E-485C-B216-BD35EEAD9F85}"/>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(2)'!$N$21:$N$88</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(2)'!$Q$21:$Q$88</c:f>
              <c:numCache>
                <c:formatCode>_(* #,##0_);_(* \(#,##0\);_(* "-"??_);_(@_)</c:formatCode>
                <c:ptCount val="6"/>
                <c:pt idx="0">
                  <c:v>94279070.368239909</c:v>
                </c:pt>
                <c:pt idx="1">
                  <c:v>55384790.625710011</c:v>
                </c:pt>
                <c:pt idx="2">
                  <c:v>8915523.0933299996</c:v>
                </c:pt>
                <c:pt idx="3">
                  <c:v>1618425.3648499998</c:v>
                </c:pt>
                <c:pt idx="4">
                  <c:v>111369856.94237</c:v>
                </c:pt>
                <c:pt idx="5">
                  <c:v>15217592.663839994</c:v>
                </c:pt>
              </c:numCache>
            </c:numRef>
          </c:val>
          <c:extLst>
            <c:ext xmlns:c16="http://schemas.microsoft.com/office/drawing/2014/chart" uri="{C3380CC4-5D6E-409C-BE32-E72D297353CC}">
              <c16:uniqueId val="{00000000-A7F4-4BAD-8584-F6D75E41DE14}"/>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Expenditure Trends (Nat)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'Functional group trends (2)'!$P$97</c:f>
              <c:strCache>
                <c:ptCount val="1"/>
                <c:pt idx="0">
                  <c:v>2017/2018</c:v>
                </c:pt>
              </c:strCache>
            </c:strRef>
          </c:tx>
          <c:spPr>
            <a:solidFill>
              <a:schemeClr val="accent1"/>
            </a:solidFill>
            <a:ln>
              <a:noFill/>
            </a:ln>
            <a:effectLst/>
          </c:spPr>
          <c:invertIfNegative val="0"/>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(2)'!$P$98:$P$143</c:f>
              <c:numCache>
                <c:formatCode>#,##0</c:formatCode>
                <c:ptCount val="6"/>
                <c:pt idx="0">
                  <c:v>76478119.132539973</c:v>
                </c:pt>
                <c:pt idx="1">
                  <c:v>33370480.758089997</c:v>
                </c:pt>
                <c:pt idx="2">
                  <c:v>9721331.5329100005</c:v>
                </c:pt>
                <c:pt idx="3">
                  <c:v>4892055.7185300002</c:v>
                </c:pt>
                <c:pt idx="4">
                  <c:v>54676261.026290022</c:v>
                </c:pt>
                <c:pt idx="5">
                  <c:v>15106238.148529993</c:v>
                </c:pt>
              </c:numCache>
            </c:numRef>
          </c:val>
          <c:extLst>
            <c:ext xmlns:c16="http://schemas.microsoft.com/office/drawing/2014/chart" uri="{C3380CC4-5D6E-409C-BE32-E72D297353CC}">
              <c16:uniqueId val="{00000000-4553-49AD-90B3-332B2E73B42F}"/>
            </c:ext>
          </c:extLst>
        </c:ser>
        <c:ser>
          <c:idx val="1"/>
          <c:order val="1"/>
          <c:tx>
            <c:strRef>
              <c:f>'Functional group trends (2)'!$Q$97</c:f>
              <c:strCache>
                <c:ptCount val="1"/>
                <c:pt idx="0">
                  <c:v>2018/2019</c:v>
                </c:pt>
              </c:strCache>
            </c:strRef>
          </c:tx>
          <c:spPr>
            <a:solidFill>
              <a:schemeClr val="accent2"/>
            </a:solidFill>
            <a:ln>
              <a:noFill/>
            </a:ln>
            <a:effectLst/>
          </c:spPr>
          <c:invertIfNegative val="0"/>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(2)'!$Q$98:$Q$143</c:f>
              <c:numCache>
                <c:formatCode>#,##0</c:formatCode>
                <c:ptCount val="6"/>
                <c:pt idx="0">
                  <c:v>82095599.91573</c:v>
                </c:pt>
                <c:pt idx="1">
                  <c:v>32195372.385809999</c:v>
                </c:pt>
                <c:pt idx="2">
                  <c:v>8970362.6448399983</c:v>
                </c:pt>
                <c:pt idx="3">
                  <c:v>3994414.0624500006</c:v>
                </c:pt>
                <c:pt idx="4">
                  <c:v>59196429.713659994</c:v>
                </c:pt>
                <c:pt idx="5">
                  <c:v>16619435.002279984</c:v>
                </c:pt>
              </c:numCache>
            </c:numRef>
          </c:val>
          <c:extLst>
            <c:ext xmlns:c16="http://schemas.microsoft.com/office/drawing/2014/chart" uri="{C3380CC4-5D6E-409C-BE32-E72D297353CC}">
              <c16:uniqueId val="{00000001-4553-49AD-90B3-332B2E73B42F}"/>
            </c:ext>
          </c:extLst>
        </c:ser>
        <c:ser>
          <c:idx val="2"/>
          <c:order val="2"/>
          <c:tx>
            <c:strRef>
              <c:f>'Functional group trends (2)'!$R$97</c:f>
              <c:strCache>
                <c:ptCount val="1"/>
                <c:pt idx="0">
                  <c:v>2019/2020</c:v>
                </c:pt>
              </c:strCache>
            </c:strRef>
          </c:tx>
          <c:spPr>
            <a:solidFill>
              <a:schemeClr val="accent3"/>
            </a:solidFill>
            <a:ln>
              <a:noFill/>
            </a:ln>
            <a:effectLst/>
          </c:spPr>
          <c:invertIfNegative val="0"/>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(2)'!$R$98:$R$143</c:f>
              <c:numCache>
                <c:formatCode>#,##0</c:formatCode>
                <c:ptCount val="6"/>
                <c:pt idx="0">
                  <c:v>87107143.415289924</c:v>
                </c:pt>
                <c:pt idx="1">
                  <c:v>33345545.294820003</c:v>
                </c:pt>
                <c:pt idx="2">
                  <c:v>8915523.0933299996</c:v>
                </c:pt>
                <c:pt idx="3">
                  <c:v>1618425.3648499998</c:v>
                </c:pt>
                <c:pt idx="4">
                  <c:v>63891224.176630013</c:v>
                </c:pt>
                <c:pt idx="5">
                  <c:v>15217592.663839994</c:v>
                </c:pt>
              </c:numCache>
            </c:numRef>
          </c:val>
          <c:extLst>
            <c:ext xmlns:c16="http://schemas.microsoft.com/office/drawing/2014/chart" uri="{C3380CC4-5D6E-409C-BE32-E72D297353CC}">
              <c16:uniqueId val="{00000002-4553-49AD-90B3-332B2E73B42F}"/>
            </c:ext>
          </c:extLst>
        </c:ser>
        <c:dLbls>
          <c:showLegendKey val="0"/>
          <c:showVal val="0"/>
          <c:showCatName val="0"/>
          <c:showSerName val="0"/>
          <c:showPercent val="0"/>
          <c:showBubbleSize val="0"/>
        </c:dLbls>
        <c:gapWidth val="219"/>
        <c:overlap val="-27"/>
        <c:axId val="455736399"/>
        <c:axId val="455720175"/>
      </c:barChart>
      <c:catAx>
        <c:axId val="45573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720175"/>
        <c:crosses val="autoZero"/>
        <c:auto val="1"/>
        <c:lblAlgn val="ctr"/>
        <c:lblOffset val="100"/>
        <c:noMultiLvlLbl val="0"/>
      </c:catAx>
      <c:valAx>
        <c:axId val="4557201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736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2017/2018 Expenditure (Nat)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ofPieChart>
        <c:ofPieType val="pie"/>
        <c:varyColors val="1"/>
        <c:ser>
          <c:idx val="0"/>
          <c:order val="0"/>
          <c:tx>
            <c:strRef>
              <c:f>'Functional group trends (2)'!$P$97</c:f>
              <c:strCache>
                <c:ptCount val="1"/>
                <c:pt idx="0">
                  <c:v>2017/2018</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807-444A-8262-22C146F384A6}"/>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807-444A-8262-22C146F384A6}"/>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807-444A-8262-22C146F384A6}"/>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3807-444A-8262-22C146F384A6}"/>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3807-444A-8262-22C146F384A6}"/>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3807-444A-8262-22C146F384A6}"/>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3807-444A-8262-22C146F384A6}"/>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(2)'!$P$98:$P$143</c:f>
              <c:numCache>
                <c:formatCode>#,##0</c:formatCode>
                <c:ptCount val="6"/>
                <c:pt idx="0">
                  <c:v>76478119.132539973</c:v>
                </c:pt>
                <c:pt idx="1">
                  <c:v>33370480.758089997</c:v>
                </c:pt>
                <c:pt idx="2">
                  <c:v>9721331.5329100005</c:v>
                </c:pt>
                <c:pt idx="3">
                  <c:v>4892055.7185300002</c:v>
                </c:pt>
                <c:pt idx="4">
                  <c:v>54676261.026290022</c:v>
                </c:pt>
                <c:pt idx="5">
                  <c:v>15106238.148529993</c:v>
                </c:pt>
              </c:numCache>
            </c:numRef>
          </c:val>
          <c:extLst>
            <c:ext xmlns:c16="http://schemas.microsoft.com/office/drawing/2014/chart" uri="{C3380CC4-5D6E-409C-BE32-E72D297353CC}">
              <c16:uniqueId val="{00000000-0884-4958-BD8A-432004D55DC7}"/>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2018/2019 Expenditure (Nat)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ofPieChart>
        <c:ofPieType val="pie"/>
        <c:varyColors val="1"/>
        <c:ser>
          <c:idx val="0"/>
          <c:order val="0"/>
          <c:tx>
            <c:strRef>
              <c:f>'Functional group trends (2)'!$Q$97</c:f>
              <c:strCache>
                <c:ptCount val="1"/>
                <c:pt idx="0">
                  <c:v>2018/2019</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F5C-4BB9-AC5E-854E15063C4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F5C-4BB9-AC5E-854E15063C4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F5C-4BB9-AC5E-854E15063C48}"/>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F5C-4BB9-AC5E-854E15063C4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F5C-4BB9-AC5E-854E15063C48}"/>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9F5C-4BB9-AC5E-854E15063C4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9F5C-4BB9-AC5E-854E15063C48}"/>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(2)'!$Q$98:$Q$143</c:f>
              <c:numCache>
                <c:formatCode>#,##0</c:formatCode>
                <c:ptCount val="6"/>
                <c:pt idx="0">
                  <c:v>82095599.91573</c:v>
                </c:pt>
                <c:pt idx="1">
                  <c:v>32195372.385809999</c:v>
                </c:pt>
                <c:pt idx="2">
                  <c:v>8970362.6448399983</c:v>
                </c:pt>
                <c:pt idx="3">
                  <c:v>3994414.0624500006</c:v>
                </c:pt>
                <c:pt idx="4">
                  <c:v>59196429.713659994</c:v>
                </c:pt>
                <c:pt idx="5">
                  <c:v>16619435.002279984</c:v>
                </c:pt>
              </c:numCache>
            </c:numRef>
          </c:val>
          <c:extLst>
            <c:ext xmlns:c16="http://schemas.microsoft.com/office/drawing/2014/chart" uri="{C3380CC4-5D6E-409C-BE32-E72D297353CC}">
              <c16:uniqueId val="{00000000-77D2-45A1-87C5-E0B6297AC565}"/>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2019/2020 Expenditure (Nat)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ofPieChart>
        <c:ofPieType val="pie"/>
        <c:varyColors val="1"/>
        <c:ser>
          <c:idx val="0"/>
          <c:order val="0"/>
          <c:tx>
            <c:strRef>
              <c:f>'Functional group trends (2)'!$R$97</c:f>
              <c:strCache>
                <c:ptCount val="1"/>
                <c:pt idx="0">
                  <c:v>2019/2020</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9E1-4603-8406-2A7DCF6A2CD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9E1-4603-8406-2A7DCF6A2CD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B9E1-4603-8406-2A7DCF6A2CD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B9E1-4603-8406-2A7DCF6A2CD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B9E1-4603-8406-2A7DCF6A2CD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B9E1-4603-8406-2A7DCF6A2CD7}"/>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B9E1-4603-8406-2A7DCF6A2CD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'Functional group trends (2)'!$O$98:$O$143</c:f>
              <c:strCache>
                <c:ptCount val="6"/>
                <c:pt idx="0">
                  <c:v>Cooperative governance and traditional affairs </c:v>
                </c:pt>
                <c:pt idx="1">
                  <c:v>Human settlements</c:v>
                </c:pt>
                <c:pt idx="2">
                  <c:v>Minerals and energy</c:v>
                </c:pt>
                <c:pt idx="3">
                  <c:v>Telecommunications</c:v>
                </c:pt>
                <c:pt idx="4">
                  <c:v>Transport</c:v>
                </c:pt>
                <c:pt idx="5">
                  <c:v>Water and sanitation</c:v>
                </c:pt>
              </c:strCache>
            </c:strRef>
          </c:cat>
          <c:val>
            <c:numRef>
              <c:f>'Functional group trends (2)'!$R$98:$R$143</c:f>
              <c:numCache>
                <c:formatCode>#,##0</c:formatCode>
                <c:ptCount val="6"/>
                <c:pt idx="0">
                  <c:v>87107143.415289924</c:v>
                </c:pt>
                <c:pt idx="1">
                  <c:v>33345545.294820003</c:v>
                </c:pt>
                <c:pt idx="2">
                  <c:v>8915523.0933299996</c:v>
                </c:pt>
                <c:pt idx="3">
                  <c:v>1618425.3648499998</c:v>
                </c:pt>
                <c:pt idx="4">
                  <c:v>63891224.176630013</c:v>
                </c:pt>
                <c:pt idx="5">
                  <c:v>15217592.663839994</c:v>
                </c:pt>
              </c:numCache>
            </c:numRef>
          </c:val>
          <c:extLst>
            <c:ext xmlns:c16="http://schemas.microsoft.com/office/drawing/2014/chart" uri="{C3380CC4-5D6E-409C-BE32-E72D297353CC}">
              <c16:uniqueId val="{00000000-DCFA-43F1-B703-56C7725BC01A}"/>
            </c:ext>
          </c:extLst>
        </c:ser>
        <c:dLbls>
          <c:dLblPos val="ctr"/>
          <c:showLegendKey val="0"/>
          <c:showVal val="0"/>
          <c:showCatName val="0"/>
          <c:showSerName val="0"/>
          <c:showPercent val="1"/>
          <c:showBubbleSize val="0"/>
          <c:showLeaderLines val="1"/>
        </c:dLbls>
        <c:gapWidth val="100"/>
        <c:splitType val="percent"/>
        <c:splitPos val="10"/>
        <c:secondPieSize val="75"/>
        <c:serLines>
          <c:spPr>
            <a:ln w="9525">
              <a:solidFill>
                <a:schemeClr val="dk1">
                  <a:lumMod val="50000"/>
                  <a:lumOff val="50000"/>
                </a:schemeClr>
              </a:solidFill>
              <a:round/>
            </a:ln>
            <a:effectLst/>
          </c:spPr>
        </c:serLines>
      </c:of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DHS</a:t>
            </a:r>
            <a:r>
              <a:rPr lang="en-US" baseline="0"/>
              <a:t> Programme Expenditure Trends </a:t>
            </a:r>
          </a:p>
        </c:rich>
      </c:tx>
      <c:layout>
        <c:manualLayout>
          <c:xMode val="edge"/>
          <c:yMode val="edge"/>
          <c:x val="0.19273600174978131"/>
          <c:y val="0"/>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55555555555555E-2"/>
          <c:y val="0.21747703412073491"/>
          <c:w val="0.61870275590551183"/>
          <c:h val="0.75474518810148727"/>
        </c:manualLayout>
      </c:layout>
      <c:pie3DChart>
        <c:varyColors val="1"/>
        <c:ser>
          <c:idx val="0"/>
          <c:order val="0"/>
          <c:tx>
            <c:strRef>
              <c:f>'DHS trends'!$C$34</c:f>
              <c:strCache>
                <c:ptCount val="1"/>
                <c:pt idx="0">
                  <c:v>2017/2018</c:v>
                </c:pt>
              </c:strCache>
            </c:strRef>
          </c:tx>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7B3B-4EB2-B44A-E47C7975827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5D6A-4DAE-A2C4-343C5DA1BBA3}"/>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4-5D6A-4DAE-A2C4-343C5DA1BBA3}"/>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D6A-4DAE-A2C4-343C5DA1BBA3}"/>
              </c:ext>
            </c:extLst>
          </c:dPt>
          <c:dLbls>
            <c:dLbl>
              <c:idx val="1"/>
              <c:layout>
                <c:manualLayout>
                  <c:x val="-0.10403127734033249"/>
                  <c:y val="1.159959171770174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D6A-4DAE-A2C4-343C5DA1BBA3}"/>
                </c:ext>
              </c:extLst>
            </c:dLbl>
            <c:dLbl>
              <c:idx val="2"/>
              <c:layout>
                <c:manualLayout>
                  <c:x val="4.2646544181977254E-2"/>
                  <c:y val="-2.198818897637797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5D6A-4DAE-A2C4-343C5DA1BBA3}"/>
                </c:ext>
              </c:extLst>
            </c:dLbl>
            <c:dLbl>
              <c:idx val="3"/>
              <c:layout>
                <c:manualLayout>
                  <c:x val="0.14444335083114601"/>
                  <c:y val="5.7895888013998042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D6A-4DAE-A2C4-343C5DA1BBA3}"/>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'DHS trends'!$B$35:$B$38</c:f>
              <c:strCache>
                <c:ptCount val="4"/>
                <c:pt idx="0">
                  <c:v>HOUSING DEVELOPMENT FINANCE</c:v>
                </c:pt>
                <c:pt idx="1">
                  <c:v>ADMINISTRATION</c:v>
                </c:pt>
                <c:pt idx="2">
                  <c:v>HUMAN SETTLEMENTS DELIVERY SUPPORT</c:v>
                </c:pt>
                <c:pt idx="3">
                  <c:v>HUMAN SETTLEMENT POLICY, STRATEGY AND PLANNING</c:v>
                </c:pt>
              </c:strCache>
            </c:strRef>
          </c:cat>
          <c:val>
            <c:numRef>
              <c:f>'DHS trends'!$C$35:$C$38</c:f>
              <c:numCache>
                <c:formatCode>#,##0</c:formatCode>
                <c:ptCount val="4"/>
                <c:pt idx="0">
                  <c:v>32694308.813909996</c:v>
                </c:pt>
                <c:pt idx="1">
                  <c:v>419771.50536000007</c:v>
                </c:pt>
                <c:pt idx="2">
                  <c:v>156546.89431999999</c:v>
                </c:pt>
                <c:pt idx="3">
                  <c:v>99853.544499999975</c:v>
                </c:pt>
              </c:numCache>
            </c:numRef>
          </c:val>
          <c:extLst>
            <c:ext xmlns:c16="http://schemas.microsoft.com/office/drawing/2014/chart" uri="{C3380CC4-5D6E-409C-BE32-E72D297353CC}">
              <c16:uniqueId val="{00000000-5D6A-4DAE-A2C4-343C5DA1BBA3}"/>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33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7368DE3-BCAD-40C4-8964-1D083BBE6D01}" type="doc">
      <dgm:prSet loTypeId="urn:microsoft.com/office/officeart/2005/8/layout/hierarchy3" loCatId="list" qsTypeId="urn:microsoft.com/office/officeart/2005/8/quickstyle/simple1" qsCatId="simple" csTypeId="urn:microsoft.com/office/officeart/2005/8/colors/accent1_2" csCatId="accent1" phldr="1"/>
      <dgm:spPr/>
      <dgm:t>
        <a:bodyPr/>
        <a:lstStyle/>
        <a:p>
          <a:endParaRPr lang="en-US"/>
        </a:p>
      </dgm:t>
    </dgm:pt>
    <dgm:pt modelId="{8A6504BB-1082-4DC2-B0EE-50C664372BE9}">
      <dgm:prSet phldrT="[Text]" custT="1"/>
      <dgm:spPr/>
      <dgm:t>
        <a:bodyPr/>
        <a:lstStyle/>
        <a:p>
          <a:r>
            <a:rPr lang="en-US" sz="800"/>
            <a:t>Feasibility studies</a:t>
          </a:r>
        </a:p>
      </dgm:t>
    </dgm:pt>
    <dgm:pt modelId="{8B11263C-FBFA-402C-A1CA-AFA8843312DA}">
      <dgm:prSet phldrT="[Text]" custT="1"/>
      <dgm:spPr/>
      <dgm:t>
        <a:bodyPr/>
        <a:lstStyle/>
        <a:p>
          <a:r>
            <a:rPr lang="en-US" sz="800"/>
            <a:t>Land identification</a:t>
          </a:r>
        </a:p>
      </dgm:t>
    </dgm:pt>
    <dgm:pt modelId="{E7B02FE9-FE1C-42DF-8D98-D5DCD1D74243}">
      <dgm:prSet phldrT="[Text]"/>
      <dgm:spPr/>
      <dgm:t>
        <a:bodyPr/>
        <a:lstStyle/>
        <a:p>
          <a:r>
            <a:rPr lang="en-US"/>
            <a:t>Plan</a:t>
          </a:r>
        </a:p>
      </dgm:t>
    </dgm:pt>
    <dgm:pt modelId="{CD085BC5-017E-451D-AA4B-01F0C5A78A74}" type="sibTrans" cxnId="{6D3DF613-8BAE-484B-8A88-D9BD93141B39}">
      <dgm:prSet/>
      <dgm:spPr/>
      <dgm:t>
        <a:bodyPr/>
        <a:lstStyle/>
        <a:p>
          <a:endParaRPr lang="en-US"/>
        </a:p>
      </dgm:t>
    </dgm:pt>
    <dgm:pt modelId="{84732878-4705-4A9F-BAA3-C7D2EAF9FAA5}" type="parTrans" cxnId="{6D3DF613-8BAE-484B-8A88-D9BD93141B39}">
      <dgm:prSet/>
      <dgm:spPr/>
      <dgm:t>
        <a:bodyPr/>
        <a:lstStyle/>
        <a:p>
          <a:endParaRPr lang="en-US"/>
        </a:p>
      </dgm:t>
    </dgm:pt>
    <dgm:pt modelId="{DD9D89A5-B702-406C-8EDC-2CF4E74732FF}" type="sibTrans" cxnId="{83FDB809-E898-48F2-BEC0-E53E9332DA78}">
      <dgm:prSet/>
      <dgm:spPr/>
      <dgm:t>
        <a:bodyPr/>
        <a:lstStyle/>
        <a:p>
          <a:endParaRPr lang="en-US"/>
        </a:p>
      </dgm:t>
    </dgm:pt>
    <dgm:pt modelId="{3274D939-69D9-4F96-8197-34EEC2BFCB40}" type="parTrans" cxnId="{83FDB809-E898-48F2-BEC0-E53E9332DA78}">
      <dgm:prSet/>
      <dgm:spPr/>
      <dgm:t>
        <a:bodyPr/>
        <a:lstStyle/>
        <a:p>
          <a:endParaRPr lang="en-US"/>
        </a:p>
      </dgm:t>
    </dgm:pt>
    <dgm:pt modelId="{DC57867E-7B01-4DC5-AA74-FEA1738A0B18}" type="sibTrans" cxnId="{BFBFC488-4A5C-4DC5-9ED2-009F68F1A4A6}">
      <dgm:prSet/>
      <dgm:spPr/>
      <dgm:t>
        <a:bodyPr/>
        <a:lstStyle/>
        <a:p>
          <a:endParaRPr lang="en-US"/>
        </a:p>
      </dgm:t>
    </dgm:pt>
    <dgm:pt modelId="{720FB77A-4AEC-4527-82B0-63422DFB13F3}" type="parTrans" cxnId="{BFBFC488-4A5C-4DC5-9ED2-009F68F1A4A6}">
      <dgm:prSet/>
      <dgm:spPr/>
      <dgm:t>
        <a:bodyPr/>
        <a:lstStyle/>
        <a:p>
          <a:endParaRPr lang="en-US"/>
        </a:p>
      </dgm:t>
    </dgm:pt>
    <dgm:pt modelId="{7BC84D13-93C7-4AF1-87BD-2552F0411034}">
      <dgm:prSet phldrT="[Text]" custT="1"/>
      <dgm:spPr/>
      <dgm:t>
        <a:bodyPr/>
        <a:lstStyle/>
        <a:p>
          <a:r>
            <a:rPr lang="en-US" sz="800"/>
            <a:t>Housing need research</a:t>
          </a:r>
        </a:p>
      </dgm:t>
    </dgm:pt>
    <dgm:pt modelId="{EEEBCEAA-E99A-4B67-9755-E146F038438F}">
      <dgm:prSet phldrT="[Text]" custT="1"/>
      <dgm:spPr/>
      <dgm:t>
        <a:bodyPr/>
        <a:lstStyle/>
        <a:p>
          <a:r>
            <a:rPr lang="en-US" sz="800"/>
            <a:t>Spatial research housing need</a:t>
          </a:r>
        </a:p>
      </dgm:t>
    </dgm:pt>
    <dgm:pt modelId="{57C157CD-6D06-44BA-A8F1-A822F9E06070}">
      <dgm:prSet phldrT="[Text]"/>
      <dgm:spPr/>
      <dgm:t>
        <a:bodyPr/>
        <a:lstStyle/>
        <a:p>
          <a:r>
            <a:rPr lang="en-US"/>
            <a:t>Research </a:t>
          </a:r>
        </a:p>
      </dgm:t>
    </dgm:pt>
    <dgm:pt modelId="{DEE7249A-7A27-403C-829E-2A8044F8A0E7}" type="sibTrans" cxnId="{6FF252AD-5B6A-4AC0-89FC-E19B668DC45E}">
      <dgm:prSet/>
      <dgm:spPr/>
      <dgm:t>
        <a:bodyPr/>
        <a:lstStyle/>
        <a:p>
          <a:endParaRPr lang="en-US"/>
        </a:p>
      </dgm:t>
    </dgm:pt>
    <dgm:pt modelId="{77DA2580-BBE6-4FB1-BAEA-FBB54B672D6A}" type="parTrans" cxnId="{6FF252AD-5B6A-4AC0-89FC-E19B668DC45E}">
      <dgm:prSet/>
      <dgm:spPr/>
      <dgm:t>
        <a:bodyPr/>
        <a:lstStyle/>
        <a:p>
          <a:endParaRPr lang="en-US"/>
        </a:p>
      </dgm:t>
    </dgm:pt>
    <dgm:pt modelId="{86D442DC-32F3-4E1A-B6B8-8AAE8D0824F4}" type="sibTrans" cxnId="{2CA3746D-11B5-405E-AEEA-7EC75B81BC03}">
      <dgm:prSet/>
      <dgm:spPr/>
      <dgm:t>
        <a:bodyPr/>
        <a:lstStyle/>
        <a:p>
          <a:endParaRPr lang="en-US"/>
        </a:p>
      </dgm:t>
    </dgm:pt>
    <dgm:pt modelId="{9EF5C658-C624-4EA0-99C6-0B607ED0670E}" type="parTrans" cxnId="{2CA3746D-11B5-405E-AEEA-7EC75B81BC03}">
      <dgm:prSet/>
      <dgm:spPr/>
      <dgm:t>
        <a:bodyPr/>
        <a:lstStyle/>
        <a:p>
          <a:endParaRPr lang="en-US"/>
        </a:p>
      </dgm:t>
    </dgm:pt>
    <dgm:pt modelId="{4D02B455-4A45-43AB-8CE3-5A5EC40D1B4C}" type="sibTrans" cxnId="{02471C03-EDC0-4C20-AA38-CF14D7B4B147}">
      <dgm:prSet/>
      <dgm:spPr/>
      <dgm:t>
        <a:bodyPr/>
        <a:lstStyle/>
        <a:p>
          <a:endParaRPr lang="en-US"/>
        </a:p>
      </dgm:t>
    </dgm:pt>
    <dgm:pt modelId="{EFCF0885-01F1-4B84-9597-18BB15E1E571}" type="parTrans" cxnId="{02471C03-EDC0-4C20-AA38-CF14D7B4B147}">
      <dgm:prSet/>
      <dgm:spPr/>
      <dgm:t>
        <a:bodyPr/>
        <a:lstStyle/>
        <a:p>
          <a:endParaRPr lang="en-US"/>
        </a:p>
      </dgm:t>
    </dgm:pt>
    <dgm:pt modelId="{A3371E88-BA5C-47DE-A8B4-DF45CE3C1FE4}">
      <dgm:prSet phldrT="[Text]"/>
      <dgm:spPr/>
      <dgm:t>
        <a:bodyPr/>
        <a:lstStyle/>
        <a:p>
          <a:r>
            <a:rPr lang="en-US"/>
            <a:t>Acquire &amp; Hold</a:t>
          </a:r>
        </a:p>
      </dgm:t>
    </dgm:pt>
    <dgm:pt modelId="{7A697865-9086-427D-9B16-0E0EE86C30AD}" type="parTrans" cxnId="{046D7D0D-7ADE-48AA-AB78-3BC6C7427821}">
      <dgm:prSet/>
      <dgm:spPr/>
      <dgm:t>
        <a:bodyPr/>
        <a:lstStyle/>
        <a:p>
          <a:endParaRPr lang="en-US"/>
        </a:p>
      </dgm:t>
    </dgm:pt>
    <dgm:pt modelId="{6B96F004-3923-4C1F-8A0D-93BBCC198DFF}" type="sibTrans" cxnId="{046D7D0D-7ADE-48AA-AB78-3BC6C7427821}">
      <dgm:prSet/>
      <dgm:spPr/>
      <dgm:t>
        <a:bodyPr/>
        <a:lstStyle/>
        <a:p>
          <a:endParaRPr lang="en-US"/>
        </a:p>
      </dgm:t>
    </dgm:pt>
    <dgm:pt modelId="{A4338F3A-316D-46FD-8697-5B714F07D1EF}">
      <dgm:prSet phldrT="[Text]"/>
      <dgm:spPr/>
      <dgm:t>
        <a:bodyPr/>
        <a:lstStyle/>
        <a:p>
          <a:r>
            <a:rPr lang="en-US"/>
            <a:t>Develop</a:t>
          </a:r>
        </a:p>
      </dgm:t>
    </dgm:pt>
    <dgm:pt modelId="{9E212A49-7664-43A0-B3FA-CE2E2E34D5CB}" type="parTrans" cxnId="{C1AA8A71-1365-45B5-8B5C-2742E92A1B9B}">
      <dgm:prSet/>
      <dgm:spPr/>
      <dgm:t>
        <a:bodyPr/>
        <a:lstStyle/>
        <a:p>
          <a:endParaRPr lang="en-US"/>
        </a:p>
      </dgm:t>
    </dgm:pt>
    <dgm:pt modelId="{BFB5C154-BE1D-4527-AB1F-4018B666188C}" type="sibTrans" cxnId="{C1AA8A71-1365-45B5-8B5C-2742E92A1B9B}">
      <dgm:prSet/>
      <dgm:spPr/>
      <dgm:t>
        <a:bodyPr/>
        <a:lstStyle/>
        <a:p>
          <a:endParaRPr lang="en-US"/>
        </a:p>
      </dgm:t>
    </dgm:pt>
    <dgm:pt modelId="{1CA3A425-3E54-46C7-96ED-65D78AF4BCA4}">
      <dgm:prSet phldrT="[Text]"/>
      <dgm:spPr/>
      <dgm:t>
        <a:bodyPr/>
        <a:lstStyle/>
        <a:p>
          <a:r>
            <a:rPr lang="en-US"/>
            <a:t>Release</a:t>
          </a:r>
        </a:p>
      </dgm:t>
    </dgm:pt>
    <dgm:pt modelId="{8CBE808A-D34B-4F1D-8EEF-FA9F294F6617}" type="parTrans" cxnId="{967BD57D-FA70-4700-A4AC-B5315DBB3DE0}">
      <dgm:prSet/>
      <dgm:spPr/>
      <dgm:t>
        <a:bodyPr/>
        <a:lstStyle/>
        <a:p>
          <a:endParaRPr lang="en-US"/>
        </a:p>
      </dgm:t>
    </dgm:pt>
    <dgm:pt modelId="{82DCA914-AC46-4D98-91F1-85D8A98AF593}" type="sibTrans" cxnId="{967BD57D-FA70-4700-A4AC-B5315DBB3DE0}">
      <dgm:prSet/>
      <dgm:spPr/>
      <dgm:t>
        <a:bodyPr/>
        <a:lstStyle/>
        <a:p>
          <a:endParaRPr lang="en-US"/>
        </a:p>
      </dgm:t>
    </dgm:pt>
    <dgm:pt modelId="{C4A7F190-EC0B-4230-AF1B-9B339AAACE2B}">
      <dgm:prSet phldrT="[Text]" custT="1"/>
      <dgm:spPr/>
      <dgm:t>
        <a:bodyPr/>
        <a:lstStyle/>
        <a:p>
          <a:r>
            <a:rPr lang="en-US" sz="800"/>
            <a:t>Opportunity identification</a:t>
          </a:r>
        </a:p>
      </dgm:t>
    </dgm:pt>
    <dgm:pt modelId="{4E46A8DB-4B7E-478F-890F-1899D1EADEE4}" type="parTrans" cxnId="{FE24C66B-46E3-432B-84D0-C9099005551A}">
      <dgm:prSet/>
      <dgm:spPr/>
      <dgm:t>
        <a:bodyPr/>
        <a:lstStyle/>
        <a:p>
          <a:endParaRPr lang="en-US"/>
        </a:p>
      </dgm:t>
    </dgm:pt>
    <dgm:pt modelId="{9B745ECD-D2DE-4185-8C86-84C737B3922F}" type="sibTrans" cxnId="{FE24C66B-46E3-432B-84D0-C9099005551A}">
      <dgm:prSet/>
      <dgm:spPr/>
      <dgm:t>
        <a:bodyPr/>
        <a:lstStyle/>
        <a:p>
          <a:endParaRPr lang="en-US"/>
        </a:p>
      </dgm:t>
    </dgm:pt>
    <dgm:pt modelId="{3B7D1FFF-4374-4E65-A659-3619123102A7}">
      <dgm:prSet phldrT="[Text]" custT="1"/>
      <dgm:spPr/>
      <dgm:t>
        <a:bodyPr/>
        <a:lstStyle/>
        <a:p>
          <a:r>
            <a:rPr lang="en-US" sz="800"/>
            <a:t>Land planning</a:t>
          </a:r>
        </a:p>
      </dgm:t>
    </dgm:pt>
    <dgm:pt modelId="{FC906DDD-AC06-47F5-A089-59ECC5EFF1AD}" type="parTrans" cxnId="{D4161D7F-1D07-4CE6-BB53-89402CCD0EF8}">
      <dgm:prSet/>
      <dgm:spPr/>
      <dgm:t>
        <a:bodyPr/>
        <a:lstStyle/>
        <a:p>
          <a:endParaRPr lang="en-US"/>
        </a:p>
      </dgm:t>
    </dgm:pt>
    <dgm:pt modelId="{F4B8DBF5-F0C7-4E5F-A659-7C592952A9E4}" type="sibTrans" cxnId="{D4161D7F-1D07-4CE6-BB53-89402CCD0EF8}">
      <dgm:prSet/>
      <dgm:spPr/>
      <dgm:t>
        <a:bodyPr/>
        <a:lstStyle/>
        <a:p>
          <a:endParaRPr lang="en-US"/>
        </a:p>
      </dgm:t>
    </dgm:pt>
    <dgm:pt modelId="{70EAAC74-EC3B-41B8-B945-A34CA6040443}">
      <dgm:prSet phldrT="[Text]" custT="1"/>
      <dgm:spPr/>
      <dgm:t>
        <a:bodyPr/>
        <a:lstStyle/>
        <a:p>
          <a:r>
            <a:rPr lang="en-US" sz="800"/>
            <a:t>Development planning</a:t>
          </a:r>
        </a:p>
      </dgm:t>
    </dgm:pt>
    <dgm:pt modelId="{969B1090-0C42-4873-8AFA-4A53976FCD1B}" type="parTrans" cxnId="{6E5CF019-24DE-4188-8884-44107AE9675A}">
      <dgm:prSet/>
      <dgm:spPr/>
      <dgm:t>
        <a:bodyPr/>
        <a:lstStyle/>
        <a:p>
          <a:endParaRPr lang="en-US"/>
        </a:p>
      </dgm:t>
    </dgm:pt>
    <dgm:pt modelId="{8168DD85-B143-4A71-AE12-AF2BD569EA2B}" type="sibTrans" cxnId="{6E5CF019-24DE-4188-8884-44107AE9675A}">
      <dgm:prSet/>
      <dgm:spPr/>
      <dgm:t>
        <a:bodyPr/>
        <a:lstStyle/>
        <a:p>
          <a:endParaRPr lang="en-US"/>
        </a:p>
      </dgm:t>
    </dgm:pt>
    <dgm:pt modelId="{443D0F4A-A4D3-4E10-B3CD-6F09CD5C8FD1}">
      <dgm:prSet phldrT="[Text]" custT="1"/>
      <dgm:spPr/>
      <dgm:t>
        <a:bodyPr/>
        <a:lstStyle/>
        <a:p>
          <a:r>
            <a:rPr lang="en-US" sz="800"/>
            <a:t>Programme design</a:t>
          </a:r>
        </a:p>
      </dgm:t>
    </dgm:pt>
    <dgm:pt modelId="{4BD89DB9-D8AB-4218-96FD-A4FE5684239E}" type="parTrans" cxnId="{B3EC1E8F-3F0B-4F55-B2A9-0C8C123D2C70}">
      <dgm:prSet/>
      <dgm:spPr/>
      <dgm:t>
        <a:bodyPr/>
        <a:lstStyle/>
        <a:p>
          <a:endParaRPr lang="en-US"/>
        </a:p>
      </dgm:t>
    </dgm:pt>
    <dgm:pt modelId="{751367EE-923A-4C56-BE68-0FC1C85DD884}" type="sibTrans" cxnId="{B3EC1E8F-3F0B-4F55-B2A9-0C8C123D2C70}">
      <dgm:prSet/>
      <dgm:spPr/>
      <dgm:t>
        <a:bodyPr/>
        <a:lstStyle/>
        <a:p>
          <a:endParaRPr lang="en-US"/>
        </a:p>
      </dgm:t>
    </dgm:pt>
    <dgm:pt modelId="{B0D0B32F-8BAA-48F3-878E-00AC421BFC12}">
      <dgm:prSet phldrT="[Text]" custT="1"/>
      <dgm:spPr/>
      <dgm:t>
        <a:bodyPr/>
        <a:lstStyle/>
        <a:p>
          <a:r>
            <a:rPr lang="en-US" sz="800"/>
            <a:t>Negotiate for land</a:t>
          </a:r>
        </a:p>
      </dgm:t>
    </dgm:pt>
    <dgm:pt modelId="{FF045DD6-5132-4E0E-B87C-319AE2ED83BD}" type="parTrans" cxnId="{CCF33705-A31A-400A-B806-A5AFAB3D26A0}">
      <dgm:prSet/>
      <dgm:spPr/>
      <dgm:t>
        <a:bodyPr/>
        <a:lstStyle/>
        <a:p>
          <a:endParaRPr lang="en-US"/>
        </a:p>
      </dgm:t>
    </dgm:pt>
    <dgm:pt modelId="{1188BB8B-DF99-4E27-91E4-DE5BBEC3A9C1}" type="sibTrans" cxnId="{CCF33705-A31A-400A-B806-A5AFAB3D26A0}">
      <dgm:prSet/>
      <dgm:spPr/>
      <dgm:t>
        <a:bodyPr/>
        <a:lstStyle/>
        <a:p>
          <a:endParaRPr lang="en-US"/>
        </a:p>
      </dgm:t>
    </dgm:pt>
    <dgm:pt modelId="{1A707AF2-B54F-4AA5-9025-E0D94DE13F60}">
      <dgm:prSet phldrT="[Text]" custT="1"/>
      <dgm:spPr/>
      <dgm:t>
        <a:bodyPr/>
        <a:lstStyle/>
        <a:p>
          <a:r>
            <a:rPr lang="en-US" sz="800"/>
            <a:t>Acquire land</a:t>
          </a:r>
        </a:p>
      </dgm:t>
    </dgm:pt>
    <dgm:pt modelId="{418EAC89-3F06-4BD5-B939-B87436D009EF}" type="parTrans" cxnId="{4A779363-9135-489E-B258-DBFCAFC25546}">
      <dgm:prSet/>
      <dgm:spPr/>
      <dgm:t>
        <a:bodyPr/>
        <a:lstStyle/>
        <a:p>
          <a:endParaRPr lang="en-US"/>
        </a:p>
      </dgm:t>
    </dgm:pt>
    <dgm:pt modelId="{D5F2CDDA-66AC-4C68-ABF8-4CEE3A6678BD}" type="sibTrans" cxnId="{4A779363-9135-489E-B258-DBFCAFC25546}">
      <dgm:prSet/>
      <dgm:spPr/>
      <dgm:t>
        <a:bodyPr/>
        <a:lstStyle/>
        <a:p>
          <a:endParaRPr lang="en-US"/>
        </a:p>
      </dgm:t>
    </dgm:pt>
    <dgm:pt modelId="{B3C905E5-A097-41A0-8B73-7D43291775BA}">
      <dgm:prSet phldrT="[Text]" custT="1"/>
      <dgm:spPr/>
      <dgm:t>
        <a:bodyPr/>
        <a:lstStyle/>
        <a:p>
          <a:r>
            <a:rPr lang="en-US" sz="800"/>
            <a:t>Obtain development rights</a:t>
          </a:r>
        </a:p>
      </dgm:t>
    </dgm:pt>
    <dgm:pt modelId="{21682C36-3151-42CD-AEF5-C23A5A9E295C}" type="parTrans" cxnId="{EE8D5239-4D28-480D-8F80-81A9652991A0}">
      <dgm:prSet/>
      <dgm:spPr/>
      <dgm:t>
        <a:bodyPr/>
        <a:lstStyle/>
        <a:p>
          <a:endParaRPr lang="en-US"/>
        </a:p>
      </dgm:t>
    </dgm:pt>
    <dgm:pt modelId="{A7B1D5D5-A5B6-4DA0-BA78-7039145D2E53}" type="sibTrans" cxnId="{EE8D5239-4D28-480D-8F80-81A9652991A0}">
      <dgm:prSet/>
      <dgm:spPr/>
      <dgm:t>
        <a:bodyPr/>
        <a:lstStyle/>
        <a:p>
          <a:endParaRPr lang="en-US"/>
        </a:p>
      </dgm:t>
    </dgm:pt>
    <dgm:pt modelId="{E8C3FC87-5CB6-45A3-AF39-FD83DF85AC62}">
      <dgm:prSet phldrT="[Text]" custT="1"/>
      <dgm:spPr/>
      <dgm:t>
        <a:bodyPr/>
        <a:lstStyle/>
        <a:p>
          <a:r>
            <a:rPr lang="en-US" sz="800"/>
            <a:t>Obtain funding</a:t>
          </a:r>
        </a:p>
      </dgm:t>
    </dgm:pt>
    <dgm:pt modelId="{0076B153-2EB0-44D3-8451-C3FB5D863847}" type="parTrans" cxnId="{C1C8EF80-E0EA-45AB-8B68-40D36F5AD5D4}">
      <dgm:prSet/>
      <dgm:spPr/>
      <dgm:t>
        <a:bodyPr/>
        <a:lstStyle/>
        <a:p>
          <a:endParaRPr lang="en-US"/>
        </a:p>
      </dgm:t>
    </dgm:pt>
    <dgm:pt modelId="{819BFA13-4F14-444E-BD07-FE35B4C4FA3E}" type="sibTrans" cxnId="{C1C8EF80-E0EA-45AB-8B68-40D36F5AD5D4}">
      <dgm:prSet/>
      <dgm:spPr/>
      <dgm:t>
        <a:bodyPr/>
        <a:lstStyle/>
        <a:p>
          <a:endParaRPr lang="en-US"/>
        </a:p>
      </dgm:t>
    </dgm:pt>
    <dgm:pt modelId="{BF791F58-EB0C-430B-A8B8-660A68B50D7D}">
      <dgm:prSet phldrT="[Text]" custT="1"/>
      <dgm:spPr/>
      <dgm:t>
        <a:bodyPr/>
        <a:lstStyle/>
        <a:p>
          <a:r>
            <a:rPr lang="en-US" sz="800"/>
            <a:t>Package land</a:t>
          </a:r>
        </a:p>
      </dgm:t>
    </dgm:pt>
    <dgm:pt modelId="{7A48154F-6199-4139-99F4-DBF9336B30D2}" type="parTrans" cxnId="{405FCA07-A672-4FED-9A4E-A167CB7F0CCA}">
      <dgm:prSet/>
      <dgm:spPr/>
      <dgm:t>
        <a:bodyPr/>
        <a:lstStyle/>
        <a:p>
          <a:endParaRPr lang="en-US"/>
        </a:p>
      </dgm:t>
    </dgm:pt>
    <dgm:pt modelId="{4FDC9D8D-CFF6-493F-BA95-47202E82AF33}" type="sibTrans" cxnId="{405FCA07-A672-4FED-9A4E-A167CB7F0CCA}">
      <dgm:prSet/>
      <dgm:spPr/>
      <dgm:t>
        <a:bodyPr/>
        <a:lstStyle/>
        <a:p>
          <a:endParaRPr lang="en-US"/>
        </a:p>
      </dgm:t>
    </dgm:pt>
    <dgm:pt modelId="{6A9A20E8-03DC-4AD0-907D-BD8B94B990C4}">
      <dgm:prSet phldrT="[Text]" custT="1"/>
      <dgm:spPr/>
      <dgm:t>
        <a:bodyPr/>
        <a:lstStyle/>
        <a:p>
          <a:r>
            <a:rPr lang="en-US" sz="800"/>
            <a:t>Package development project</a:t>
          </a:r>
        </a:p>
      </dgm:t>
    </dgm:pt>
    <dgm:pt modelId="{3622BB93-43FF-4B1E-B0E9-288827DE5B0C}" type="parTrans" cxnId="{17D9338D-A54A-4107-9003-7054C984323B}">
      <dgm:prSet/>
      <dgm:spPr/>
      <dgm:t>
        <a:bodyPr/>
        <a:lstStyle/>
        <a:p>
          <a:endParaRPr lang="en-US"/>
        </a:p>
      </dgm:t>
    </dgm:pt>
    <dgm:pt modelId="{84063B1C-ACBD-408C-862F-2CF883617A0D}" type="sibTrans" cxnId="{17D9338D-A54A-4107-9003-7054C984323B}">
      <dgm:prSet/>
      <dgm:spPr/>
      <dgm:t>
        <a:bodyPr/>
        <a:lstStyle/>
        <a:p>
          <a:endParaRPr lang="en-US"/>
        </a:p>
      </dgm:t>
    </dgm:pt>
    <dgm:pt modelId="{72577C51-88E5-4ED7-B62C-648B5ACF161F}">
      <dgm:prSet phldrT="[Text]" custT="1"/>
      <dgm:spPr/>
      <dgm:t>
        <a:bodyPr/>
        <a:lstStyle/>
        <a:p>
          <a:r>
            <a:rPr lang="en-US" sz="800"/>
            <a:t>Project managent</a:t>
          </a:r>
        </a:p>
      </dgm:t>
    </dgm:pt>
    <dgm:pt modelId="{2DEF167D-4142-4651-B586-009FB9847886}" type="parTrans" cxnId="{9CD27CB7-41CD-4460-AF97-4FEF77CD1B88}">
      <dgm:prSet/>
      <dgm:spPr/>
      <dgm:t>
        <a:bodyPr/>
        <a:lstStyle/>
        <a:p>
          <a:endParaRPr lang="en-US"/>
        </a:p>
      </dgm:t>
    </dgm:pt>
    <dgm:pt modelId="{115DEA82-4635-4917-9763-3C40E5B68281}" type="sibTrans" cxnId="{9CD27CB7-41CD-4460-AF97-4FEF77CD1B88}">
      <dgm:prSet/>
      <dgm:spPr/>
      <dgm:t>
        <a:bodyPr/>
        <a:lstStyle/>
        <a:p>
          <a:endParaRPr lang="en-US"/>
        </a:p>
      </dgm:t>
    </dgm:pt>
    <dgm:pt modelId="{EC1D0393-EFED-4DCE-BB5D-CE80D98CE22D}">
      <dgm:prSet phldrT="[Text]" custT="1"/>
      <dgm:spPr/>
      <dgm:t>
        <a:bodyPr/>
        <a:lstStyle/>
        <a:p>
          <a:r>
            <a:rPr lang="en-US" sz="800"/>
            <a:t>Procurement and contract management</a:t>
          </a:r>
        </a:p>
      </dgm:t>
    </dgm:pt>
    <dgm:pt modelId="{FDA7D73B-58E3-4978-9F06-6DB30E00A6D9}" type="parTrans" cxnId="{E4BA4E52-21C7-42C0-807A-C2E833341FBD}">
      <dgm:prSet/>
      <dgm:spPr/>
      <dgm:t>
        <a:bodyPr/>
        <a:lstStyle/>
        <a:p>
          <a:endParaRPr lang="en-US"/>
        </a:p>
      </dgm:t>
    </dgm:pt>
    <dgm:pt modelId="{A38C0790-6FB1-4CA2-BDFB-95A5BA1C57BE}" type="sibTrans" cxnId="{E4BA4E52-21C7-42C0-807A-C2E833341FBD}">
      <dgm:prSet/>
      <dgm:spPr/>
      <dgm:t>
        <a:bodyPr/>
        <a:lstStyle/>
        <a:p>
          <a:endParaRPr lang="en-US"/>
        </a:p>
      </dgm:t>
    </dgm:pt>
    <dgm:pt modelId="{CC9CDFAF-36C8-4A94-B666-51FEDA4FF3CF}">
      <dgm:prSet phldrT="[Text]" custT="1"/>
      <dgm:spPr/>
      <dgm:t>
        <a:bodyPr/>
        <a:lstStyle/>
        <a:p>
          <a:r>
            <a:rPr lang="en-US" sz="800"/>
            <a:t>Development funding</a:t>
          </a:r>
        </a:p>
      </dgm:t>
    </dgm:pt>
    <dgm:pt modelId="{7A10D5EA-445B-435A-AF28-F903408F35CF}" type="parTrans" cxnId="{52723F97-FB67-45EB-A56A-B6A3043A6FF9}">
      <dgm:prSet/>
      <dgm:spPr/>
      <dgm:t>
        <a:bodyPr/>
        <a:lstStyle/>
        <a:p>
          <a:endParaRPr lang="en-US"/>
        </a:p>
      </dgm:t>
    </dgm:pt>
    <dgm:pt modelId="{7A68FBD8-DB34-4B35-B6E3-E85F13386591}" type="sibTrans" cxnId="{52723F97-FB67-45EB-A56A-B6A3043A6FF9}">
      <dgm:prSet/>
      <dgm:spPr/>
      <dgm:t>
        <a:bodyPr/>
        <a:lstStyle/>
        <a:p>
          <a:endParaRPr lang="en-US"/>
        </a:p>
      </dgm:t>
    </dgm:pt>
    <dgm:pt modelId="{B536BF8D-8795-4A2C-83FE-CFEB81CE0497}">
      <dgm:prSet phldrT="[Text]" custT="1"/>
      <dgm:spPr/>
      <dgm:t>
        <a:bodyPr/>
        <a:lstStyle/>
        <a:p>
          <a:r>
            <a:rPr lang="en-US" sz="800"/>
            <a:t>Construction</a:t>
          </a:r>
        </a:p>
      </dgm:t>
    </dgm:pt>
    <dgm:pt modelId="{58612CD4-2550-414E-BD0E-6ABD94220548}" type="parTrans" cxnId="{9DC40253-FCE0-4DFD-8F12-DD42BE190751}">
      <dgm:prSet/>
      <dgm:spPr/>
      <dgm:t>
        <a:bodyPr/>
        <a:lstStyle/>
        <a:p>
          <a:endParaRPr lang="en-US"/>
        </a:p>
      </dgm:t>
    </dgm:pt>
    <dgm:pt modelId="{31922F1C-A25D-4E95-ABE5-E97B398DB039}" type="sibTrans" cxnId="{9DC40253-FCE0-4DFD-8F12-DD42BE190751}">
      <dgm:prSet/>
      <dgm:spPr/>
      <dgm:t>
        <a:bodyPr/>
        <a:lstStyle/>
        <a:p>
          <a:endParaRPr lang="en-US"/>
        </a:p>
      </dgm:t>
    </dgm:pt>
    <dgm:pt modelId="{86CC77A7-6D11-42CD-8B3B-19535ED2D6F7}">
      <dgm:prSet phldrT="[Text]" custT="1"/>
      <dgm:spPr/>
      <dgm:t>
        <a:bodyPr/>
        <a:lstStyle/>
        <a:p>
          <a:r>
            <a:rPr lang="en-US" sz="800"/>
            <a:t>Social facilitation</a:t>
          </a:r>
        </a:p>
      </dgm:t>
    </dgm:pt>
    <dgm:pt modelId="{3E59B1BE-5509-43ED-803B-709573F26CAD}" type="parTrans" cxnId="{A8E7EDCF-EE7A-42C1-95DF-5F80A45754A2}">
      <dgm:prSet/>
      <dgm:spPr/>
      <dgm:t>
        <a:bodyPr/>
        <a:lstStyle/>
        <a:p>
          <a:endParaRPr lang="en-US"/>
        </a:p>
      </dgm:t>
    </dgm:pt>
    <dgm:pt modelId="{A34B1647-7FF2-4974-A657-6F444E9CEAF5}" type="sibTrans" cxnId="{A8E7EDCF-EE7A-42C1-95DF-5F80A45754A2}">
      <dgm:prSet/>
      <dgm:spPr/>
      <dgm:t>
        <a:bodyPr/>
        <a:lstStyle/>
        <a:p>
          <a:endParaRPr lang="en-US"/>
        </a:p>
      </dgm:t>
    </dgm:pt>
    <dgm:pt modelId="{D4435235-C52E-4FD1-80C9-33BD0745108C}">
      <dgm:prSet phldrT="[Text]" custT="1"/>
      <dgm:spPr/>
      <dgm:t>
        <a:bodyPr/>
        <a:lstStyle/>
        <a:p>
          <a:r>
            <a:rPr lang="en-US" sz="800"/>
            <a:t>Conveyancing</a:t>
          </a:r>
        </a:p>
      </dgm:t>
    </dgm:pt>
    <dgm:pt modelId="{650E0E04-512D-423A-81A1-B3AB1056A916}" type="parTrans" cxnId="{F4349096-258A-4FE5-937C-14A0DF2AF954}">
      <dgm:prSet/>
      <dgm:spPr/>
      <dgm:t>
        <a:bodyPr/>
        <a:lstStyle/>
        <a:p>
          <a:endParaRPr lang="en-US"/>
        </a:p>
      </dgm:t>
    </dgm:pt>
    <dgm:pt modelId="{219A8413-0A05-4F65-A9AD-A8C5E5200D39}" type="sibTrans" cxnId="{F4349096-258A-4FE5-937C-14A0DF2AF954}">
      <dgm:prSet/>
      <dgm:spPr/>
      <dgm:t>
        <a:bodyPr/>
        <a:lstStyle/>
        <a:p>
          <a:endParaRPr lang="en-US"/>
        </a:p>
      </dgm:t>
    </dgm:pt>
    <dgm:pt modelId="{E3664A7A-8817-49A2-BD72-B20687CD285D}">
      <dgm:prSet phldrT="[Text]" custT="1"/>
      <dgm:spPr/>
      <dgm:t>
        <a:bodyPr/>
        <a:lstStyle/>
        <a:p>
          <a:r>
            <a:rPr lang="en-US" sz="800"/>
            <a:t>Deed transfer</a:t>
          </a:r>
        </a:p>
      </dgm:t>
    </dgm:pt>
    <dgm:pt modelId="{874F1118-7393-4C8C-A258-19761DAFE23F}" type="parTrans" cxnId="{569BD042-DAE1-4497-83FE-1E25B61717BA}">
      <dgm:prSet/>
      <dgm:spPr/>
      <dgm:t>
        <a:bodyPr/>
        <a:lstStyle/>
        <a:p>
          <a:endParaRPr lang="en-US"/>
        </a:p>
      </dgm:t>
    </dgm:pt>
    <dgm:pt modelId="{F3225AF3-D108-4205-9485-6DAFCDFD54EB}" type="sibTrans" cxnId="{569BD042-DAE1-4497-83FE-1E25B61717BA}">
      <dgm:prSet/>
      <dgm:spPr/>
      <dgm:t>
        <a:bodyPr/>
        <a:lstStyle/>
        <a:p>
          <a:endParaRPr lang="en-US"/>
        </a:p>
      </dgm:t>
    </dgm:pt>
    <dgm:pt modelId="{9BD83752-6792-4899-B916-5A964007CEF9}" type="pres">
      <dgm:prSet presAssocID="{67368DE3-BCAD-40C4-8964-1D083BBE6D01}" presName="diagram" presStyleCnt="0">
        <dgm:presLayoutVars>
          <dgm:chPref val="1"/>
          <dgm:dir/>
          <dgm:animOne val="branch"/>
          <dgm:animLvl val="lvl"/>
          <dgm:resizeHandles/>
        </dgm:presLayoutVars>
      </dgm:prSet>
      <dgm:spPr/>
    </dgm:pt>
    <dgm:pt modelId="{7DFADA4D-4534-4E2D-AA16-25ED89CE69D3}" type="pres">
      <dgm:prSet presAssocID="{57C157CD-6D06-44BA-A8F1-A822F9E06070}" presName="root" presStyleCnt="0"/>
      <dgm:spPr/>
    </dgm:pt>
    <dgm:pt modelId="{36D57EC4-91A6-4EB5-865F-80753AF7A080}" type="pres">
      <dgm:prSet presAssocID="{57C157CD-6D06-44BA-A8F1-A822F9E06070}" presName="rootComposite" presStyleCnt="0"/>
      <dgm:spPr/>
    </dgm:pt>
    <dgm:pt modelId="{C356C230-65A5-4865-B3EC-0BDCED9B4378}" type="pres">
      <dgm:prSet presAssocID="{57C157CD-6D06-44BA-A8F1-A822F9E06070}" presName="rootText" presStyleLbl="node1" presStyleIdx="0" presStyleCnt="5" custScaleX="253590" custScaleY="228437"/>
      <dgm:spPr/>
    </dgm:pt>
    <dgm:pt modelId="{07ECB95F-574A-42A0-A758-4FE30E18B5AC}" type="pres">
      <dgm:prSet presAssocID="{57C157CD-6D06-44BA-A8F1-A822F9E06070}" presName="rootConnector" presStyleLbl="node1" presStyleIdx="0" presStyleCnt="5"/>
      <dgm:spPr/>
    </dgm:pt>
    <dgm:pt modelId="{DF441F30-0501-423B-B248-BDD118AE40D0}" type="pres">
      <dgm:prSet presAssocID="{57C157CD-6D06-44BA-A8F1-A822F9E06070}" presName="childShape" presStyleCnt="0"/>
      <dgm:spPr/>
    </dgm:pt>
    <dgm:pt modelId="{EAE9381D-5732-4D55-9295-0BBE7B4D3A71}" type="pres">
      <dgm:prSet presAssocID="{EFCF0885-01F1-4B84-9597-18BB15E1E571}" presName="Name13" presStyleLbl="parChTrans1D2" presStyleIdx="0" presStyleCnt="21"/>
      <dgm:spPr/>
    </dgm:pt>
    <dgm:pt modelId="{51E9BCC7-882A-4118-A52C-7BA2A0CDF3F3}" type="pres">
      <dgm:prSet presAssocID="{EEEBCEAA-E99A-4B67-9755-E146F038438F}" presName="childText" presStyleLbl="bgAcc1" presStyleIdx="0" presStyleCnt="21" custScaleX="223660" custScaleY="171771" custLinFactNeighborX="7146" custLinFactNeighborY="20009">
        <dgm:presLayoutVars>
          <dgm:bulletEnabled val="1"/>
        </dgm:presLayoutVars>
      </dgm:prSet>
      <dgm:spPr/>
    </dgm:pt>
    <dgm:pt modelId="{75C30D49-8195-4E26-961A-B08537D62EDA}" type="pres">
      <dgm:prSet presAssocID="{9EF5C658-C624-4EA0-99C6-0B607ED0670E}" presName="Name13" presStyleLbl="parChTrans1D2" presStyleIdx="1" presStyleCnt="21"/>
      <dgm:spPr/>
    </dgm:pt>
    <dgm:pt modelId="{59D0108C-437D-405F-AB75-DB510FC08CA8}" type="pres">
      <dgm:prSet presAssocID="{7BC84D13-93C7-4AF1-87BD-2552F0411034}" presName="childText" presStyleLbl="bgAcc1" presStyleIdx="1" presStyleCnt="21" custScaleX="223660" custScaleY="171771" custLinFactNeighborX="5208" custLinFactNeighborY="26565">
        <dgm:presLayoutVars>
          <dgm:bulletEnabled val="1"/>
        </dgm:presLayoutVars>
      </dgm:prSet>
      <dgm:spPr/>
    </dgm:pt>
    <dgm:pt modelId="{DEC5CD68-7743-4CF2-B1A9-2BA788C83843}" type="pres">
      <dgm:prSet presAssocID="{4E46A8DB-4B7E-478F-890F-1899D1EADEE4}" presName="Name13" presStyleLbl="parChTrans1D2" presStyleIdx="2" presStyleCnt="21"/>
      <dgm:spPr/>
    </dgm:pt>
    <dgm:pt modelId="{8AD81041-46AC-4928-A068-D487122BFA54}" type="pres">
      <dgm:prSet presAssocID="{C4A7F190-EC0B-4230-AF1B-9B339AAACE2B}" presName="childText" presStyleLbl="bgAcc1" presStyleIdx="2" presStyleCnt="21" custScaleX="223660" custScaleY="171771" custLinFactNeighborX="4946" custLinFactNeighborY="51142">
        <dgm:presLayoutVars>
          <dgm:bulletEnabled val="1"/>
        </dgm:presLayoutVars>
      </dgm:prSet>
      <dgm:spPr/>
    </dgm:pt>
    <dgm:pt modelId="{96E93A94-3267-4DB6-9927-CBABAF7185D0}" type="pres">
      <dgm:prSet presAssocID="{E7B02FE9-FE1C-42DF-8D98-D5DCD1D74243}" presName="root" presStyleCnt="0"/>
      <dgm:spPr/>
    </dgm:pt>
    <dgm:pt modelId="{371DC733-AF76-4016-84E7-DD99745FD429}" type="pres">
      <dgm:prSet presAssocID="{E7B02FE9-FE1C-42DF-8D98-D5DCD1D74243}" presName="rootComposite" presStyleCnt="0"/>
      <dgm:spPr/>
    </dgm:pt>
    <dgm:pt modelId="{8D2EF571-80BC-406F-8226-36CDC0D0DBC5}" type="pres">
      <dgm:prSet presAssocID="{E7B02FE9-FE1C-42DF-8D98-D5DCD1D74243}" presName="rootText" presStyleLbl="node1" presStyleIdx="1" presStyleCnt="5" custScaleX="253589" custScaleY="228437"/>
      <dgm:spPr/>
    </dgm:pt>
    <dgm:pt modelId="{3C2EBB56-9ED9-4D87-BED4-0A0E557501DD}" type="pres">
      <dgm:prSet presAssocID="{E7B02FE9-FE1C-42DF-8D98-D5DCD1D74243}" presName="rootConnector" presStyleLbl="node1" presStyleIdx="1" presStyleCnt="5"/>
      <dgm:spPr/>
    </dgm:pt>
    <dgm:pt modelId="{345C88FA-7CAA-4F26-B862-7CC84D885A27}" type="pres">
      <dgm:prSet presAssocID="{E7B02FE9-FE1C-42DF-8D98-D5DCD1D74243}" presName="childShape" presStyleCnt="0"/>
      <dgm:spPr/>
    </dgm:pt>
    <dgm:pt modelId="{33F165CB-F7D8-4F9D-AACD-5A904D68E7DA}" type="pres">
      <dgm:prSet presAssocID="{720FB77A-4AEC-4527-82B0-63422DFB13F3}" presName="Name13" presStyleLbl="parChTrans1D2" presStyleIdx="3" presStyleCnt="21"/>
      <dgm:spPr/>
    </dgm:pt>
    <dgm:pt modelId="{807B2573-52BB-4517-8FF6-EF5E5C0BBEBE}" type="pres">
      <dgm:prSet presAssocID="{8B11263C-FBFA-402C-A1CA-AFA8843312DA}" presName="childText" presStyleLbl="bgAcc1" presStyleIdx="3" presStyleCnt="21" custScaleX="223660" custScaleY="171771" custLinFactNeighborX="7146" custLinFactNeighborY="17151">
        <dgm:presLayoutVars>
          <dgm:bulletEnabled val="1"/>
        </dgm:presLayoutVars>
      </dgm:prSet>
      <dgm:spPr/>
    </dgm:pt>
    <dgm:pt modelId="{AE2C7D18-06C8-4E5D-B3E3-D44C6D23A058}" type="pres">
      <dgm:prSet presAssocID="{3274D939-69D9-4F96-8197-34EEC2BFCB40}" presName="Name13" presStyleLbl="parChTrans1D2" presStyleIdx="4" presStyleCnt="21"/>
      <dgm:spPr/>
    </dgm:pt>
    <dgm:pt modelId="{CF5DCAA7-298F-40DE-8357-099F6CC61D38}" type="pres">
      <dgm:prSet presAssocID="{8A6504BB-1082-4DC2-B0EE-50C664372BE9}" presName="childText" presStyleLbl="bgAcc1" presStyleIdx="4" presStyleCnt="21" custScaleX="223660" custScaleY="171771" custLinFactNeighborX="10720" custLinFactNeighborY="42876">
        <dgm:presLayoutVars>
          <dgm:bulletEnabled val="1"/>
        </dgm:presLayoutVars>
      </dgm:prSet>
      <dgm:spPr/>
    </dgm:pt>
    <dgm:pt modelId="{7D7FFF64-C0AE-44DC-8071-0AD4661E852E}" type="pres">
      <dgm:prSet presAssocID="{FC906DDD-AC06-47F5-A089-59ECC5EFF1AD}" presName="Name13" presStyleLbl="parChTrans1D2" presStyleIdx="5" presStyleCnt="21"/>
      <dgm:spPr/>
    </dgm:pt>
    <dgm:pt modelId="{16B7B2D9-45F2-47ED-9A86-34055E3D7D69}" type="pres">
      <dgm:prSet presAssocID="{3B7D1FFF-4374-4E65-A659-3619123102A7}" presName="childText" presStyleLbl="bgAcc1" presStyleIdx="5" presStyleCnt="21" custScaleX="223660" custScaleY="171771" custLinFactNeighborX="12506" custLinFactNeighborY="48593">
        <dgm:presLayoutVars>
          <dgm:bulletEnabled val="1"/>
        </dgm:presLayoutVars>
      </dgm:prSet>
      <dgm:spPr/>
    </dgm:pt>
    <dgm:pt modelId="{7984FA06-49F2-4C07-9C0C-F99A59D3AEC9}" type="pres">
      <dgm:prSet presAssocID="{969B1090-0C42-4873-8AFA-4A53976FCD1B}" presName="Name13" presStyleLbl="parChTrans1D2" presStyleIdx="6" presStyleCnt="21"/>
      <dgm:spPr/>
    </dgm:pt>
    <dgm:pt modelId="{F9B56D63-3F8C-4EBD-8ABE-3D33F67E20D6}" type="pres">
      <dgm:prSet presAssocID="{70EAAC74-EC3B-41B8-B945-A34CA6040443}" presName="childText" presStyleLbl="bgAcc1" presStyleIdx="6" presStyleCnt="21" custScaleX="223660" custScaleY="171771" custLinFactNeighborX="14293" custLinFactNeighborY="57168">
        <dgm:presLayoutVars>
          <dgm:bulletEnabled val="1"/>
        </dgm:presLayoutVars>
      </dgm:prSet>
      <dgm:spPr/>
    </dgm:pt>
    <dgm:pt modelId="{9C59C008-8076-4747-B96C-22903D7AA54E}" type="pres">
      <dgm:prSet presAssocID="{4BD89DB9-D8AB-4218-96FD-A4FE5684239E}" presName="Name13" presStyleLbl="parChTrans1D2" presStyleIdx="7" presStyleCnt="21"/>
      <dgm:spPr/>
    </dgm:pt>
    <dgm:pt modelId="{7053F4D9-01D9-48C0-95F3-B9C763A9CAD9}" type="pres">
      <dgm:prSet presAssocID="{443D0F4A-A4D3-4E10-B3CD-6F09CD5C8FD1}" presName="childText" presStyleLbl="bgAcc1" presStyleIdx="7" presStyleCnt="21" custScaleX="223660" custScaleY="171771" custLinFactNeighborX="14292" custLinFactNeighborY="74319">
        <dgm:presLayoutVars>
          <dgm:bulletEnabled val="1"/>
        </dgm:presLayoutVars>
      </dgm:prSet>
      <dgm:spPr/>
    </dgm:pt>
    <dgm:pt modelId="{60A5663A-FA2E-467A-A6A0-6C8298A3FC10}" type="pres">
      <dgm:prSet presAssocID="{A3371E88-BA5C-47DE-A8B4-DF45CE3C1FE4}" presName="root" presStyleCnt="0"/>
      <dgm:spPr/>
    </dgm:pt>
    <dgm:pt modelId="{36E0B611-4839-4FC3-B4B1-6B4F4C745A7B}" type="pres">
      <dgm:prSet presAssocID="{A3371E88-BA5C-47DE-A8B4-DF45CE3C1FE4}" presName="rootComposite" presStyleCnt="0"/>
      <dgm:spPr/>
    </dgm:pt>
    <dgm:pt modelId="{FED0C0C6-FDDB-4A02-BD37-467233557B0F}" type="pres">
      <dgm:prSet presAssocID="{A3371E88-BA5C-47DE-A8B4-DF45CE3C1FE4}" presName="rootText" presStyleLbl="node1" presStyleIdx="2" presStyleCnt="5" custScaleX="253589" custScaleY="228437"/>
      <dgm:spPr/>
    </dgm:pt>
    <dgm:pt modelId="{CBED4F77-0E76-417F-A78B-6BB7E429CF34}" type="pres">
      <dgm:prSet presAssocID="{A3371E88-BA5C-47DE-A8B4-DF45CE3C1FE4}" presName="rootConnector" presStyleLbl="node1" presStyleIdx="2" presStyleCnt="5"/>
      <dgm:spPr/>
    </dgm:pt>
    <dgm:pt modelId="{62E93839-D49E-476F-8F5A-314C854CB1C7}" type="pres">
      <dgm:prSet presAssocID="{A3371E88-BA5C-47DE-A8B4-DF45CE3C1FE4}" presName="childShape" presStyleCnt="0"/>
      <dgm:spPr/>
    </dgm:pt>
    <dgm:pt modelId="{6770B2E1-64C3-46DE-B53C-873F49897F6F}" type="pres">
      <dgm:prSet presAssocID="{FF045DD6-5132-4E0E-B87C-319AE2ED83BD}" presName="Name13" presStyleLbl="parChTrans1D2" presStyleIdx="8" presStyleCnt="21"/>
      <dgm:spPr/>
    </dgm:pt>
    <dgm:pt modelId="{D2E75B99-11BD-4728-A6A1-F6BDA3D528A0}" type="pres">
      <dgm:prSet presAssocID="{B0D0B32F-8BAA-48F3-878E-00AC421BFC12}" presName="childText" presStyleLbl="bgAcc1" presStyleIdx="8" presStyleCnt="21" custScaleX="223660" custScaleY="171771" custLinFactNeighborX="10720" custLinFactNeighborY="11433">
        <dgm:presLayoutVars>
          <dgm:bulletEnabled val="1"/>
        </dgm:presLayoutVars>
      </dgm:prSet>
      <dgm:spPr/>
    </dgm:pt>
    <dgm:pt modelId="{DC8F6A98-2D58-4CAA-B629-870D7E7A3850}" type="pres">
      <dgm:prSet presAssocID="{418EAC89-3F06-4BD5-B939-B87436D009EF}" presName="Name13" presStyleLbl="parChTrans1D2" presStyleIdx="9" presStyleCnt="21"/>
      <dgm:spPr/>
    </dgm:pt>
    <dgm:pt modelId="{97E24C38-CA19-42D3-8F5B-02DEDB1A8C2A}" type="pres">
      <dgm:prSet presAssocID="{1A707AF2-B54F-4AA5-9025-E0D94DE13F60}" presName="childText" presStyleLbl="bgAcc1" presStyleIdx="9" presStyleCnt="21" custScaleX="223660" custScaleY="171771" custLinFactNeighborX="10719" custLinFactNeighborY="34301">
        <dgm:presLayoutVars>
          <dgm:bulletEnabled val="1"/>
        </dgm:presLayoutVars>
      </dgm:prSet>
      <dgm:spPr/>
    </dgm:pt>
    <dgm:pt modelId="{9F2112AB-0ACB-4EB4-8AE5-9906DF7BF8FE}" type="pres">
      <dgm:prSet presAssocID="{21682C36-3151-42CD-AEF5-C23A5A9E295C}" presName="Name13" presStyleLbl="parChTrans1D2" presStyleIdx="10" presStyleCnt="21"/>
      <dgm:spPr/>
    </dgm:pt>
    <dgm:pt modelId="{767AD27D-6B09-4C12-8084-EADA5EAA6F68}" type="pres">
      <dgm:prSet presAssocID="{B3C905E5-A097-41A0-8B73-7D43291775BA}" presName="childText" presStyleLbl="bgAcc1" presStyleIdx="10" presStyleCnt="21" custScaleX="223660" custScaleY="171771" custLinFactNeighborX="12505" custLinFactNeighborY="42877">
        <dgm:presLayoutVars>
          <dgm:bulletEnabled val="1"/>
        </dgm:presLayoutVars>
      </dgm:prSet>
      <dgm:spPr/>
    </dgm:pt>
    <dgm:pt modelId="{C82772C0-24D0-4905-A3E3-B64695F65699}" type="pres">
      <dgm:prSet presAssocID="{0076B153-2EB0-44D3-8451-C3FB5D863847}" presName="Name13" presStyleLbl="parChTrans1D2" presStyleIdx="11" presStyleCnt="21"/>
      <dgm:spPr/>
    </dgm:pt>
    <dgm:pt modelId="{F2ABE3A1-4537-4198-888A-608195C26D6F}" type="pres">
      <dgm:prSet presAssocID="{E8C3FC87-5CB6-45A3-AF39-FD83DF85AC62}" presName="childText" presStyleLbl="bgAcc1" presStyleIdx="11" presStyleCnt="21" custScaleX="223660" custScaleY="171771" custLinFactNeighborX="12506" custLinFactNeighborY="60027">
        <dgm:presLayoutVars>
          <dgm:bulletEnabled val="1"/>
        </dgm:presLayoutVars>
      </dgm:prSet>
      <dgm:spPr/>
    </dgm:pt>
    <dgm:pt modelId="{43573F9D-6402-41F6-ACD3-CA5787B9A7F5}" type="pres">
      <dgm:prSet presAssocID="{7A48154F-6199-4139-99F4-DBF9336B30D2}" presName="Name13" presStyleLbl="parChTrans1D2" presStyleIdx="12" presStyleCnt="21"/>
      <dgm:spPr/>
    </dgm:pt>
    <dgm:pt modelId="{DDE7CB97-1A9A-49BD-9DC5-C56BDCF8539A}" type="pres">
      <dgm:prSet presAssocID="{BF791F58-EB0C-430B-A8B8-660A68B50D7D}" presName="childText" presStyleLbl="bgAcc1" presStyleIdx="12" presStyleCnt="21" custScaleX="223660" custScaleY="171771" custLinFactNeighborX="14292" custLinFactNeighborY="77178">
        <dgm:presLayoutVars>
          <dgm:bulletEnabled val="1"/>
        </dgm:presLayoutVars>
      </dgm:prSet>
      <dgm:spPr/>
    </dgm:pt>
    <dgm:pt modelId="{38D24570-C896-4052-BC1B-24E9D992FAF8}" type="pres">
      <dgm:prSet presAssocID="{A4338F3A-316D-46FD-8697-5B714F07D1EF}" presName="root" presStyleCnt="0"/>
      <dgm:spPr/>
    </dgm:pt>
    <dgm:pt modelId="{7A46A4AB-B492-4ACA-95CB-D126341951FF}" type="pres">
      <dgm:prSet presAssocID="{A4338F3A-316D-46FD-8697-5B714F07D1EF}" presName="rootComposite" presStyleCnt="0"/>
      <dgm:spPr/>
    </dgm:pt>
    <dgm:pt modelId="{63F894B5-C965-4903-B67C-241287EFE371}" type="pres">
      <dgm:prSet presAssocID="{A4338F3A-316D-46FD-8697-5B714F07D1EF}" presName="rootText" presStyleLbl="node1" presStyleIdx="3" presStyleCnt="5" custScaleX="253589" custScaleY="228437" custLinFactNeighborX="1935" custLinFactNeighborY="15"/>
      <dgm:spPr/>
    </dgm:pt>
    <dgm:pt modelId="{FA130633-A81B-472D-8B35-C386B945DA6C}" type="pres">
      <dgm:prSet presAssocID="{A4338F3A-316D-46FD-8697-5B714F07D1EF}" presName="rootConnector" presStyleLbl="node1" presStyleIdx="3" presStyleCnt="5"/>
      <dgm:spPr/>
    </dgm:pt>
    <dgm:pt modelId="{EE4DC070-298D-44BE-8759-74E0DD0A2B0D}" type="pres">
      <dgm:prSet presAssocID="{A4338F3A-316D-46FD-8697-5B714F07D1EF}" presName="childShape" presStyleCnt="0"/>
      <dgm:spPr/>
    </dgm:pt>
    <dgm:pt modelId="{E8E6F759-75D4-4FF9-A959-1733684DE293}" type="pres">
      <dgm:prSet presAssocID="{3622BB93-43FF-4B1E-B0E9-288827DE5B0C}" presName="Name13" presStyleLbl="parChTrans1D2" presStyleIdx="13" presStyleCnt="21"/>
      <dgm:spPr/>
    </dgm:pt>
    <dgm:pt modelId="{E9BED598-40B8-4258-8D2A-9869283E4FE8}" type="pres">
      <dgm:prSet presAssocID="{6A9A20E8-03DC-4AD0-907D-BD8B94B990C4}" presName="childText" presStyleLbl="bgAcc1" presStyleIdx="13" presStyleCnt="21" custScaleX="223660" custScaleY="171771" custLinFactNeighborX="15929" custLinFactNeighborY="10642">
        <dgm:presLayoutVars>
          <dgm:bulletEnabled val="1"/>
        </dgm:presLayoutVars>
      </dgm:prSet>
      <dgm:spPr/>
    </dgm:pt>
    <dgm:pt modelId="{2A89F6BE-1490-43FB-8C5D-1CFC921D562F}" type="pres">
      <dgm:prSet presAssocID="{2DEF167D-4142-4651-B586-009FB9847886}" presName="Name13" presStyleLbl="parChTrans1D2" presStyleIdx="14" presStyleCnt="21"/>
      <dgm:spPr/>
    </dgm:pt>
    <dgm:pt modelId="{A2FBE476-35AB-4310-8B7B-41A688970F69}" type="pres">
      <dgm:prSet presAssocID="{72577C51-88E5-4ED7-B62C-648B5ACF161F}" presName="childText" presStyleLbl="bgAcc1" presStyleIdx="14" presStyleCnt="21" custScaleX="223660" custScaleY="171771" custLinFactNeighborX="22524" custLinFactNeighborY="23534">
        <dgm:presLayoutVars>
          <dgm:bulletEnabled val="1"/>
        </dgm:presLayoutVars>
      </dgm:prSet>
      <dgm:spPr/>
    </dgm:pt>
    <dgm:pt modelId="{922DAA6D-A225-46A6-8240-6B3CD2A26F87}" type="pres">
      <dgm:prSet presAssocID="{FDA7D73B-58E3-4978-9F06-6DB30E00A6D9}" presName="Name13" presStyleLbl="parChTrans1D2" presStyleIdx="15" presStyleCnt="21"/>
      <dgm:spPr/>
    </dgm:pt>
    <dgm:pt modelId="{277E2FE8-5C73-4DD8-9976-F0A65AF467E4}" type="pres">
      <dgm:prSet presAssocID="{EC1D0393-EFED-4DCE-BB5D-CE80D98CE22D}" presName="childText" presStyleLbl="bgAcc1" presStyleIdx="15" presStyleCnt="21" custScaleX="223660" custScaleY="171771" custLinFactNeighborX="30910" custLinFactNeighborY="34783">
        <dgm:presLayoutVars>
          <dgm:bulletEnabled val="1"/>
        </dgm:presLayoutVars>
      </dgm:prSet>
      <dgm:spPr/>
    </dgm:pt>
    <dgm:pt modelId="{9831EF21-00E6-4C95-9F4E-F14329021329}" type="pres">
      <dgm:prSet presAssocID="{7A10D5EA-445B-435A-AF28-F903408F35CF}" presName="Name13" presStyleLbl="parChTrans1D2" presStyleIdx="16" presStyleCnt="21"/>
      <dgm:spPr/>
    </dgm:pt>
    <dgm:pt modelId="{3EAF735B-3833-4697-941C-D1361E95BE60}" type="pres">
      <dgm:prSet presAssocID="{CC9CDFAF-36C8-4A94-B666-51FEDA4FF3CF}" presName="childText" presStyleLbl="bgAcc1" presStyleIdx="16" presStyleCnt="21" custScaleX="223660" custScaleY="171771" custLinFactNeighborX="32393" custLinFactNeighborY="49249">
        <dgm:presLayoutVars>
          <dgm:bulletEnabled val="1"/>
        </dgm:presLayoutVars>
      </dgm:prSet>
      <dgm:spPr/>
    </dgm:pt>
    <dgm:pt modelId="{5FED8A1C-8EC4-4D4D-942C-C5EE0F238C6C}" type="pres">
      <dgm:prSet presAssocID="{58612CD4-2550-414E-BD0E-6ABD94220548}" presName="Name13" presStyleLbl="parChTrans1D2" presStyleIdx="17" presStyleCnt="21"/>
      <dgm:spPr/>
    </dgm:pt>
    <dgm:pt modelId="{616D0C99-D13F-47B3-BDFF-0F4AF4EA2B7C}" type="pres">
      <dgm:prSet presAssocID="{B536BF8D-8795-4A2C-83FE-CFEB81CE0497}" presName="childText" presStyleLbl="bgAcc1" presStyleIdx="17" presStyleCnt="21" custScaleX="223660" custScaleY="171771" custLinFactNeighborX="38550" custLinFactNeighborY="63403">
        <dgm:presLayoutVars>
          <dgm:bulletEnabled val="1"/>
        </dgm:presLayoutVars>
      </dgm:prSet>
      <dgm:spPr/>
    </dgm:pt>
    <dgm:pt modelId="{E3368028-61B7-4769-9FB4-713B436B1543}" type="pres">
      <dgm:prSet presAssocID="{3E59B1BE-5509-43ED-803B-709573F26CAD}" presName="Name13" presStyleLbl="parChTrans1D2" presStyleIdx="18" presStyleCnt="21"/>
      <dgm:spPr/>
    </dgm:pt>
    <dgm:pt modelId="{38B9BF5F-B8F9-4697-B6B5-E40AEF856980}" type="pres">
      <dgm:prSet presAssocID="{86CC77A7-6D11-42CD-8B3B-19535ED2D6F7}" presName="childText" presStyleLbl="bgAcc1" presStyleIdx="18" presStyleCnt="21" custScaleX="223660" custScaleY="171771" custLinFactNeighborX="46271" custLinFactNeighborY="71720">
        <dgm:presLayoutVars>
          <dgm:bulletEnabled val="1"/>
        </dgm:presLayoutVars>
      </dgm:prSet>
      <dgm:spPr/>
    </dgm:pt>
    <dgm:pt modelId="{0F071374-8391-4541-8368-B0C3034868BB}" type="pres">
      <dgm:prSet presAssocID="{1CA3A425-3E54-46C7-96ED-65D78AF4BCA4}" presName="root" presStyleCnt="0"/>
      <dgm:spPr/>
    </dgm:pt>
    <dgm:pt modelId="{3DF31456-60B7-4183-940E-05881F316800}" type="pres">
      <dgm:prSet presAssocID="{1CA3A425-3E54-46C7-96ED-65D78AF4BCA4}" presName="rootComposite" presStyleCnt="0"/>
      <dgm:spPr/>
    </dgm:pt>
    <dgm:pt modelId="{52039550-4F2C-4AF0-ABDE-60751517FBA8}" type="pres">
      <dgm:prSet presAssocID="{1CA3A425-3E54-46C7-96ED-65D78AF4BCA4}" presName="rootText" presStyleLbl="node1" presStyleIdx="4" presStyleCnt="5" custScaleX="253589" custScaleY="228437" custLinFactNeighborX="48893" custLinFactNeighborY="6136"/>
      <dgm:spPr/>
    </dgm:pt>
    <dgm:pt modelId="{1EE9509D-4E56-4E45-9B9C-26B7BE10B164}" type="pres">
      <dgm:prSet presAssocID="{1CA3A425-3E54-46C7-96ED-65D78AF4BCA4}" presName="rootConnector" presStyleLbl="node1" presStyleIdx="4" presStyleCnt="5"/>
      <dgm:spPr/>
    </dgm:pt>
    <dgm:pt modelId="{6F4CF823-D566-4017-A1D0-792AA3539952}" type="pres">
      <dgm:prSet presAssocID="{1CA3A425-3E54-46C7-96ED-65D78AF4BCA4}" presName="childShape" presStyleCnt="0"/>
      <dgm:spPr/>
    </dgm:pt>
    <dgm:pt modelId="{8D9D05FD-3A64-4133-AC27-A8C250D4B3DC}" type="pres">
      <dgm:prSet presAssocID="{650E0E04-512D-423A-81A1-B3AB1056A916}" presName="Name13" presStyleLbl="parChTrans1D2" presStyleIdx="19" presStyleCnt="21"/>
      <dgm:spPr/>
    </dgm:pt>
    <dgm:pt modelId="{AD4E2A66-0AA2-4F31-8083-4B5C4FC9D5E4}" type="pres">
      <dgm:prSet presAssocID="{D4435235-C52E-4FD1-80C9-33BD0745108C}" presName="childText" presStyleLbl="bgAcc1" presStyleIdx="19" presStyleCnt="21" custScaleX="223660" custScaleY="171771" custLinFactNeighborX="11498" custLinFactNeighborY="8567">
        <dgm:presLayoutVars>
          <dgm:bulletEnabled val="1"/>
        </dgm:presLayoutVars>
      </dgm:prSet>
      <dgm:spPr/>
    </dgm:pt>
    <dgm:pt modelId="{5B30C6B9-21BC-4E83-9A6F-83E068EB1A71}" type="pres">
      <dgm:prSet presAssocID="{874F1118-7393-4C8C-A258-19761DAFE23F}" presName="Name13" presStyleLbl="parChTrans1D2" presStyleIdx="20" presStyleCnt="21"/>
      <dgm:spPr/>
    </dgm:pt>
    <dgm:pt modelId="{8E28F546-D370-4EC8-8482-F55A3E24355F}" type="pres">
      <dgm:prSet presAssocID="{E3664A7A-8817-49A2-BD72-B20687CD285D}" presName="childText" presStyleLbl="bgAcc1" presStyleIdx="20" presStyleCnt="21" custScaleX="223660" custScaleY="171771" custLinFactNeighborX="13285" custLinFactNeighborY="26119">
        <dgm:presLayoutVars>
          <dgm:bulletEnabled val="1"/>
        </dgm:presLayoutVars>
      </dgm:prSet>
      <dgm:spPr/>
    </dgm:pt>
  </dgm:ptLst>
  <dgm:cxnLst>
    <dgm:cxn modelId="{02471C03-EDC0-4C20-AA38-CF14D7B4B147}" srcId="{57C157CD-6D06-44BA-A8F1-A822F9E06070}" destId="{EEEBCEAA-E99A-4B67-9755-E146F038438F}" srcOrd="0" destOrd="0" parTransId="{EFCF0885-01F1-4B84-9597-18BB15E1E571}" sibTransId="{4D02B455-4A45-43AB-8CE3-5A5EC40D1B4C}"/>
    <dgm:cxn modelId="{CCF33705-A31A-400A-B806-A5AFAB3D26A0}" srcId="{A3371E88-BA5C-47DE-A8B4-DF45CE3C1FE4}" destId="{B0D0B32F-8BAA-48F3-878E-00AC421BFC12}" srcOrd="0" destOrd="0" parTransId="{FF045DD6-5132-4E0E-B87C-319AE2ED83BD}" sibTransId="{1188BB8B-DF99-4E27-91E4-DE5BBEC3A9C1}"/>
    <dgm:cxn modelId="{405FCA07-A672-4FED-9A4E-A167CB7F0CCA}" srcId="{A3371E88-BA5C-47DE-A8B4-DF45CE3C1FE4}" destId="{BF791F58-EB0C-430B-A8B8-660A68B50D7D}" srcOrd="4" destOrd="0" parTransId="{7A48154F-6199-4139-99F4-DBF9336B30D2}" sibTransId="{4FDC9D8D-CFF6-493F-BA95-47202E82AF33}"/>
    <dgm:cxn modelId="{EDB0E508-B83E-4A38-AE7D-16ABD3E3ED5E}" type="presOf" srcId="{86CC77A7-6D11-42CD-8B3B-19535ED2D6F7}" destId="{38B9BF5F-B8F9-4697-B6B5-E40AEF856980}" srcOrd="0" destOrd="0" presId="urn:microsoft.com/office/officeart/2005/8/layout/hierarchy3"/>
    <dgm:cxn modelId="{83FDB809-E898-48F2-BEC0-E53E9332DA78}" srcId="{E7B02FE9-FE1C-42DF-8D98-D5DCD1D74243}" destId="{8A6504BB-1082-4DC2-B0EE-50C664372BE9}" srcOrd="1" destOrd="0" parTransId="{3274D939-69D9-4F96-8197-34EEC2BFCB40}" sibTransId="{DD9D89A5-B702-406C-8EDC-2CF4E74732FF}"/>
    <dgm:cxn modelId="{046D7D0D-7ADE-48AA-AB78-3BC6C7427821}" srcId="{67368DE3-BCAD-40C4-8964-1D083BBE6D01}" destId="{A3371E88-BA5C-47DE-A8B4-DF45CE3C1FE4}" srcOrd="2" destOrd="0" parTransId="{7A697865-9086-427D-9B16-0E0EE86C30AD}" sibTransId="{6B96F004-3923-4C1F-8A0D-93BBCC198DFF}"/>
    <dgm:cxn modelId="{3642DC10-368E-4ED7-886B-7F51C85FE881}" type="presOf" srcId="{FC906DDD-AC06-47F5-A089-59ECC5EFF1AD}" destId="{7D7FFF64-C0AE-44DC-8071-0AD4661E852E}" srcOrd="0" destOrd="0" presId="urn:microsoft.com/office/officeart/2005/8/layout/hierarchy3"/>
    <dgm:cxn modelId="{6D3DF613-8BAE-484B-8A88-D9BD93141B39}" srcId="{67368DE3-BCAD-40C4-8964-1D083BBE6D01}" destId="{E7B02FE9-FE1C-42DF-8D98-D5DCD1D74243}" srcOrd="1" destOrd="0" parTransId="{84732878-4705-4A9F-BAA3-C7D2EAF9FAA5}" sibTransId="{CD085BC5-017E-451D-AA4B-01F0C5A78A74}"/>
    <dgm:cxn modelId="{6E5CF019-24DE-4188-8884-44107AE9675A}" srcId="{E7B02FE9-FE1C-42DF-8D98-D5DCD1D74243}" destId="{70EAAC74-EC3B-41B8-B945-A34CA6040443}" srcOrd="3" destOrd="0" parTransId="{969B1090-0C42-4873-8AFA-4A53976FCD1B}" sibTransId="{8168DD85-B143-4A71-AE12-AF2BD569EA2B}"/>
    <dgm:cxn modelId="{0D8FEB1A-E547-4984-93F8-01F4EF4551A6}" type="presOf" srcId="{7A48154F-6199-4139-99F4-DBF9336B30D2}" destId="{43573F9D-6402-41F6-ACD3-CA5787B9A7F5}" srcOrd="0" destOrd="0" presId="urn:microsoft.com/office/officeart/2005/8/layout/hierarchy3"/>
    <dgm:cxn modelId="{AF43CA25-8B2F-4023-9C69-3EE12467D49A}" type="presOf" srcId="{E8C3FC87-5CB6-45A3-AF39-FD83DF85AC62}" destId="{F2ABE3A1-4537-4198-888A-608195C26D6F}" srcOrd="0" destOrd="0" presId="urn:microsoft.com/office/officeart/2005/8/layout/hierarchy3"/>
    <dgm:cxn modelId="{E4B9B326-DD46-4AD7-8107-0633980CCE40}" type="presOf" srcId="{1A707AF2-B54F-4AA5-9025-E0D94DE13F60}" destId="{97E24C38-CA19-42D3-8F5B-02DEDB1A8C2A}" srcOrd="0" destOrd="0" presId="urn:microsoft.com/office/officeart/2005/8/layout/hierarchy3"/>
    <dgm:cxn modelId="{C519E72F-AE9F-4031-BFDB-06EB6FB2C41A}" type="presOf" srcId="{EC1D0393-EFED-4DCE-BB5D-CE80D98CE22D}" destId="{277E2FE8-5C73-4DD8-9976-F0A65AF467E4}" srcOrd="0" destOrd="0" presId="urn:microsoft.com/office/officeart/2005/8/layout/hierarchy3"/>
    <dgm:cxn modelId="{0EFAE033-BD37-4B65-98FF-0950BE1A4B4B}" type="presOf" srcId="{8A6504BB-1082-4DC2-B0EE-50C664372BE9}" destId="{CF5DCAA7-298F-40DE-8357-099F6CC61D38}" srcOrd="0" destOrd="0" presId="urn:microsoft.com/office/officeart/2005/8/layout/hierarchy3"/>
    <dgm:cxn modelId="{5DE9C436-2FA8-4A4F-9DB6-CB23CE4034B3}" type="presOf" srcId="{650E0E04-512D-423A-81A1-B3AB1056A916}" destId="{8D9D05FD-3A64-4133-AC27-A8C250D4B3DC}" srcOrd="0" destOrd="0" presId="urn:microsoft.com/office/officeart/2005/8/layout/hierarchy3"/>
    <dgm:cxn modelId="{83967538-7416-4581-9DFE-1E773EBCA564}" type="presOf" srcId="{E3664A7A-8817-49A2-BD72-B20687CD285D}" destId="{8E28F546-D370-4EC8-8482-F55A3E24355F}" srcOrd="0" destOrd="0" presId="urn:microsoft.com/office/officeart/2005/8/layout/hierarchy3"/>
    <dgm:cxn modelId="{EE8D5239-4D28-480D-8F80-81A9652991A0}" srcId="{A3371E88-BA5C-47DE-A8B4-DF45CE3C1FE4}" destId="{B3C905E5-A097-41A0-8B73-7D43291775BA}" srcOrd="2" destOrd="0" parTransId="{21682C36-3151-42CD-AEF5-C23A5A9E295C}" sibTransId="{A7B1D5D5-A5B6-4DA0-BA78-7039145D2E53}"/>
    <dgm:cxn modelId="{3B919E3F-313E-45F2-99F4-76B4BA06FE10}" type="presOf" srcId="{FF045DD6-5132-4E0E-B87C-319AE2ED83BD}" destId="{6770B2E1-64C3-46DE-B53C-873F49897F6F}" srcOrd="0" destOrd="0" presId="urn:microsoft.com/office/officeart/2005/8/layout/hierarchy3"/>
    <dgm:cxn modelId="{F828845B-F3DB-419D-AB72-FA95506C5910}" type="presOf" srcId="{B0D0B32F-8BAA-48F3-878E-00AC421BFC12}" destId="{D2E75B99-11BD-4728-A6A1-F6BDA3D528A0}" srcOrd="0" destOrd="0" presId="urn:microsoft.com/office/officeart/2005/8/layout/hierarchy3"/>
    <dgm:cxn modelId="{BFCD1D60-76D8-404E-8F74-40635B4AF2A2}" type="presOf" srcId="{FDA7D73B-58E3-4978-9F06-6DB30E00A6D9}" destId="{922DAA6D-A225-46A6-8240-6B3CD2A26F87}" srcOrd="0" destOrd="0" presId="urn:microsoft.com/office/officeart/2005/8/layout/hierarchy3"/>
    <dgm:cxn modelId="{7C834862-1722-4B8A-BF1C-DA3C8A8A15DF}" type="presOf" srcId="{7A10D5EA-445B-435A-AF28-F903408F35CF}" destId="{9831EF21-00E6-4C95-9F4E-F14329021329}" srcOrd="0" destOrd="0" presId="urn:microsoft.com/office/officeart/2005/8/layout/hierarchy3"/>
    <dgm:cxn modelId="{569BD042-DAE1-4497-83FE-1E25B61717BA}" srcId="{1CA3A425-3E54-46C7-96ED-65D78AF4BCA4}" destId="{E3664A7A-8817-49A2-BD72-B20687CD285D}" srcOrd="1" destOrd="0" parTransId="{874F1118-7393-4C8C-A258-19761DAFE23F}" sibTransId="{F3225AF3-D108-4205-9485-6DAFCDFD54EB}"/>
    <dgm:cxn modelId="{4A779363-9135-489E-B258-DBFCAFC25546}" srcId="{A3371E88-BA5C-47DE-A8B4-DF45CE3C1FE4}" destId="{1A707AF2-B54F-4AA5-9025-E0D94DE13F60}" srcOrd="1" destOrd="0" parTransId="{418EAC89-3F06-4BD5-B939-B87436D009EF}" sibTransId="{D5F2CDDA-66AC-4C68-ABF8-4CEE3A6678BD}"/>
    <dgm:cxn modelId="{1057B248-A007-40BA-9B54-833CB32C529D}" type="presOf" srcId="{B536BF8D-8795-4A2C-83FE-CFEB81CE0497}" destId="{616D0C99-D13F-47B3-BDFF-0F4AF4EA2B7C}" srcOrd="0" destOrd="0" presId="urn:microsoft.com/office/officeart/2005/8/layout/hierarchy3"/>
    <dgm:cxn modelId="{C7C8F148-519A-4B79-A2A9-C2C529719D2F}" type="presOf" srcId="{8B11263C-FBFA-402C-A1CA-AFA8843312DA}" destId="{807B2573-52BB-4517-8FF6-EF5E5C0BBEBE}" srcOrd="0" destOrd="0" presId="urn:microsoft.com/office/officeart/2005/8/layout/hierarchy3"/>
    <dgm:cxn modelId="{FE24C66B-46E3-432B-84D0-C9099005551A}" srcId="{57C157CD-6D06-44BA-A8F1-A822F9E06070}" destId="{C4A7F190-EC0B-4230-AF1B-9B339AAACE2B}" srcOrd="2" destOrd="0" parTransId="{4E46A8DB-4B7E-478F-890F-1899D1EADEE4}" sibTransId="{9B745ECD-D2DE-4185-8C86-84C737B3922F}"/>
    <dgm:cxn modelId="{2CA3746D-11B5-405E-AEEA-7EC75B81BC03}" srcId="{57C157CD-6D06-44BA-A8F1-A822F9E06070}" destId="{7BC84D13-93C7-4AF1-87BD-2552F0411034}" srcOrd="1" destOrd="0" parTransId="{9EF5C658-C624-4EA0-99C6-0B607ED0670E}" sibTransId="{86D442DC-32F3-4E1A-B6B8-8AAE8D0824F4}"/>
    <dgm:cxn modelId="{7E9DB86F-AD28-4B31-BD98-0D3ACF73FDF8}" type="presOf" srcId="{3274D939-69D9-4F96-8197-34EEC2BFCB40}" destId="{AE2C7D18-06C8-4E5D-B3E3-D44C6D23A058}" srcOrd="0" destOrd="0" presId="urn:microsoft.com/office/officeart/2005/8/layout/hierarchy3"/>
    <dgm:cxn modelId="{C1AA8A71-1365-45B5-8B5C-2742E92A1B9B}" srcId="{67368DE3-BCAD-40C4-8964-1D083BBE6D01}" destId="{A4338F3A-316D-46FD-8697-5B714F07D1EF}" srcOrd="3" destOrd="0" parTransId="{9E212A49-7664-43A0-B3FA-CE2E2E34D5CB}" sibTransId="{BFB5C154-BE1D-4527-AB1F-4018B666188C}"/>
    <dgm:cxn modelId="{E4BA4E52-21C7-42C0-807A-C2E833341FBD}" srcId="{A4338F3A-316D-46FD-8697-5B714F07D1EF}" destId="{EC1D0393-EFED-4DCE-BB5D-CE80D98CE22D}" srcOrd="2" destOrd="0" parTransId="{FDA7D73B-58E3-4978-9F06-6DB30E00A6D9}" sibTransId="{A38C0790-6FB1-4CA2-BDFB-95A5BA1C57BE}"/>
    <dgm:cxn modelId="{9DC40253-FCE0-4DFD-8F12-DD42BE190751}" srcId="{A4338F3A-316D-46FD-8697-5B714F07D1EF}" destId="{B536BF8D-8795-4A2C-83FE-CFEB81CE0497}" srcOrd="4" destOrd="0" parTransId="{58612CD4-2550-414E-BD0E-6ABD94220548}" sibTransId="{31922F1C-A25D-4E95-ABE5-E97B398DB039}"/>
    <dgm:cxn modelId="{E54A5154-DCF9-49AA-8124-41E7C2DD69B6}" type="presOf" srcId="{D4435235-C52E-4FD1-80C9-33BD0745108C}" destId="{AD4E2A66-0AA2-4F31-8083-4B5C4FC9D5E4}" srcOrd="0" destOrd="0" presId="urn:microsoft.com/office/officeart/2005/8/layout/hierarchy3"/>
    <dgm:cxn modelId="{33122D78-4484-4BDC-80D5-EE629E20A47C}" type="presOf" srcId="{4E46A8DB-4B7E-478F-890F-1899D1EADEE4}" destId="{DEC5CD68-7743-4CF2-B1A9-2BA788C83843}" srcOrd="0" destOrd="0" presId="urn:microsoft.com/office/officeart/2005/8/layout/hierarchy3"/>
    <dgm:cxn modelId="{D53E3279-A9A2-4374-B3CA-0A8AFDD3F845}" type="presOf" srcId="{70EAAC74-EC3B-41B8-B945-A34CA6040443}" destId="{F9B56D63-3F8C-4EBD-8ABE-3D33F67E20D6}" srcOrd="0" destOrd="0" presId="urn:microsoft.com/office/officeart/2005/8/layout/hierarchy3"/>
    <dgm:cxn modelId="{967BD57D-FA70-4700-A4AC-B5315DBB3DE0}" srcId="{67368DE3-BCAD-40C4-8964-1D083BBE6D01}" destId="{1CA3A425-3E54-46C7-96ED-65D78AF4BCA4}" srcOrd="4" destOrd="0" parTransId="{8CBE808A-D34B-4F1D-8EEF-FA9F294F6617}" sibTransId="{82DCA914-AC46-4D98-91F1-85D8A98AF593}"/>
    <dgm:cxn modelId="{D4161D7F-1D07-4CE6-BB53-89402CCD0EF8}" srcId="{E7B02FE9-FE1C-42DF-8D98-D5DCD1D74243}" destId="{3B7D1FFF-4374-4E65-A659-3619123102A7}" srcOrd="2" destOrd="0" parTransId="{FC906DDD-AC06-47F5-A089-59ECC5EFF1AD}" sibTransId="{F4B8DBF5-F0C7-4E5F-A659-7C592952A9E4}"/>
    <dgm:cxn modelId="{09626880-04D8-49D3-860A-0D619B39F6E0}" type="presOf" srcId="{9EF5C658-C624-4EA0-99C6-0B607ED0670E}" destId="{75C30D49-8195-4E26-961A-B08537D62EDA}" srcOrd="0" destOrd="0" presId="urn:microsoft.com/office/officeart/2005/8/layout/hierarchy3"/>
    <dgm:cxn modelId="{C1C8EF80-E0EA-45AB-8B68-40D36F5AD5D4}" srcId="{A3371E88-BA5C-47DE-A8B4-DF45CE3C1FE4}" destId="{E8C3FC87-5CB6-45A3-AF39-FD83DF85AC62}" srcOrd="3" destOrd="0" parTransId="{0076B153-2EB0-44D3-8451-C3FB5D863847}" sibTransId="{819BFA13-4F14-444E-BD07-FE35B4C4FA3E}"/>
    <dgm:cxn modelId="{08CAF983-B0AF-4720-889C-BF03471F2FCE}" type="presOf" srcId="{A4338F3A-316D-46FD-8697-5B714F07D1EF}" destId="{63F894B5-C965-4903-B67C-241287EFE371}" srcOrd="0" destOrd="0" presId="urn:microsoft.com/office/officeart/2005/8/layout/hierarchy3"/>
    <dgm:cxn modelId="{BFBFC488-4A5C-4DC5-9ED2-009F68F1A4A6}" srcId="{E7B02FE9-FE1C-42DF-8D98-D5DCD1D74243}" destId="{8B11263C-FBFA-402C-A1CA-AFA8843312DA}" srcOrd="0" destOrd="0" parTransId="{720FB77A-4AEC-4527-82B0-63422DFB13F3}" sibTransId="{DC57867E-7B01-4DC5-AA74-FEA1738A0B18}"/>
    <dgm:cxn modelId="{39A7698A-A1D9-41BA-A5B1-0FE06B84F034}" type="presOf" srcId="{B3C905E5-A097-41A0-8B73-7D43291775BA}" destId="{767AD27D-6B09-4C12-8084-EADA5EAA6F68}" srcOrd="0" destOrd="0" presId="urn:microsoft.com/office/officeart/2005/8/layout/hierarchy3"/>
    <dgm:cxn modelId="{17D9338D-A54A-4107-9003-7054C984323B}" srcId="{A4338F3A-316D-46FD-8697-5B714F07D1EF}" destId="{6A9A20E8-03DC-4AD0-907D-BD8B94B990C4}" srcOrd="0" destOrd="0" parTransId="{3622BB93-43FF-4B1E-B0E9-288827DE5B0C}" sibTransId="{84063B1C-ACBD-408C-862F-2CF883617A0D}"/>
    <dgm:cxn modelId="{B3EC1E8F-3F0B-4F55-B2A9-0C8C123D2C70}" srcId="{E7B02FE9-FE1C-42DF-8D98-D5DCD1D74243}" destId="{443D0F4A-A4D3-4E10-B3CD-6F09CD5C8FD1}" srcOrd="4" destOrd="0" parTransId="{4BD89DB9-D8AB-4218-96FD-A4FE5684239E}" sibTransId="{751367EE-923A-4C56-BE68-0FC1C85DD884}"/>
    <dgm:cxn modelId="{F4349096-258A-4FE5-937C-14A0DF2AF954}" srcId="{1CA3A425-3E54-46C7-96ED-65D78AF4BCA4}" destId="{D4435235-C52E-4FD1-80C9-33BD0745108C}" srcOrd="0" destOrd="0" parTransId="{650E0E04-512D-423A-81A1-B3AB1056A916}" sibTransId="{219A8413-0A05-4F65-A9AD-A8C5E5200D39}"/>
    <dgm:cxn modelId="{52723F97-FB67-45EB-A56A-B6A3043A6FF9}" srcId="{A4338F3A-316D-46FD-8697-5B714F07D1EF}" destId="{CC9CDFAF-36C8-4A94-B666-51FEDA4FF3CF}" srcOrd="3" destOrd="0" parTransId="{7A10D5EA-445B-435A-AF28-F903408F35CF}" sibTransId="{7A68FBD8-DB34-4B35-B6E3-E85F13386591}"/>
    <dgm:cxn modelId="{E39AEA9A-8D1A-435B-B284-8CB7D7D857F1}" type="presOf" srcId="{720FB77A-4AEC-4527-82B0-63422DFB13F3}" destId="{33F165CB-F7D8-4F9D-AACD-5A904D68E7DA}" srcOrd="0" destOrd="0" presId="urn:microsoft.com/office/officeart/2005/8/layout/hierarchy3"/>
    <dgm:cxn modelId="{06F96AA0-7A04-4E86-94D5-6EA851813BBC}" type="presOf" srcId="{CC9CDFAF-36C8-4A94-B666-51FEDA4FF3CF}" destId="{3EAF735B-3833-4697-941C-D1361E95BE60}" srcOrd="0" destOrd="0" presId="urn:microsoft.com/office/officeart/2005/8/layout/hierarchy3"/>
    <dgm:cxn modelId="{5A93BFA6-4B0D-4E11-8CBF-471AA4E4FA76}" type="presOf" srcId="{A4338F3A-316D-46FD-8697-5B714F07D1EF}" destId="{FA130633-A81B-472D-8B35-C386B945DA6C}" srcOrd="1" destOrd="0" presId="urn:microsoft.com/office/officeart/2005/8/layout/hierarchy3"/>
    <dgm:cxn modelId="{9B68B2A7-AF63-4EF7-A308-720156C33500}" type="presOf" srcId="{BF791F58-EB0C-430B-A8B8-660A68B50D7D}" destId="{DDE7CB97-1A9A-49BD-9DC5-C56BDCF8539A}" srcOrd="0" destOrd="0" presId="urn:microsoft.com/office/officeart/2005/8/layout/hierarchy3"/>
    <dgm:cxn modelId="{4EA568A9-FB13-4B00-AD95-FC55097E28A2}" type="presOf" srcId="{EEEBCEAA-E99A-4B67-9755-E146F038438F}" destId="{51E9BCC7-882A-4118-A52C-7BA2A0CDF3F3}" srcOrd="0" destOrd="0" presId="urn:microsoft.com/office/officeart/2005/8/layout/hierarchy3"/>
    <dgm:cxn modelId="{2DA299A9-33B1-4E35-B350-DC42EA4C9BFF}" type="presOf" srcId="{58612CD4-2550-414E-BD0E-6ABD94220548}" destId="{5FED8A1C-8EC4-4D4D-942C-C5EE0F238C6C}" srcOrd="0" destOrd="0" presId="urn:microsoft.com/office/officeart/2005/8/layout/hierarchy3"/>
    <dgm:cxn modelId="{6FF252AD-5B6A-4AC0-89FC-E19B668DC45E}" srcId="{67368DE3-BCAD-40C4-8964-1D083BBE6D01}" destId="{57C157CD-6D06-44BA-A8F1-A822F9E06070}" srcOrd="0" destOrd="0" parTransId="{77DA2580-BBE6-4FB1-BAEA-FBB54B672D6A}" sibTransId="{DEE7249A-7A27-403C-829E-2A8044F8A0E7}"/>
    <dgm:cxn modelId="{7D516FAE-29BF-4F73-A674-D9A0FCAA4DA7}" type="presOf" srcId="{7BC84D13-93C7-4AF1-87BD-2552F0411034}" destId="{59D0108C-437D-405F-AB75-DB510FC08CA8}" srcOrd="0" destOrd="0" presId="urn:microsoft.com/office/officeart/2005/8/layout/hierarchy3"/>
    <dgm:cxn modelId="{8E08CDB5-D80A-48F7-970F-6170B93A2F05}" type="presOf" srcId="{0076B153-2EB0-44D3-8451-C3FB5D863847}" destId="{C82772C0-24D0-4905-A3E3-B64695F65699}" srcOrd="0" destOrd="0" presId="urn:microsoft.com/office/officeart/2005/8/layout/hierarchy3"/>
    <dgm:cxn modelId="{9CD27CB7-41CD-4460-AF97-4FEF77CD1B88}" srcId="{A4338F3A-316D-46FD-8697-5B714F07D1EF}" destId="{72577C51-88E5-4ED7-B62C-648B5ACF161F}" srcOrd="1" destOrd="0" parTransId="{2DEF167D-4142-4651-B586-009FB9847886}" sibTransId="{115DEA82-4635-4917-9763-3C40E5B68281}"/>
    <dgm:cxn modelId="{E6F453B9-0B2C-44B8-88A7-036E8352BE97}" type="presOf" srcId="{874F1118-7393-4C8C-A258-19761DAFE23F}" destId="{5B30C6B9-21BC-4E83-9A6F-83E068EB1A71}" srcOrd="0" destOrd="0" presId="urn:microsoft.com/office/officeart/2005/8/layout/hierarchy3"/>
    <dgm:cxn modelId="{3AAFCBBD-58C9-4E5A-BE7A-B83CB29AA503}" type="presOf" srcId="{443D0F4A-A4D3-4E10-B3CD-6F09CD5C8FD1}" destId="{7053F4D9-01D9-48C0-95F3-B9C763A9CAD9}" srcOrd="0" destOrd="0" presId="urn:microsoft.com/office/officeart/2005/8/layout/hierarchy3"/>
    <dgm:cxn modelId="{2FE8FFC0-73A0-4A08-9622-D696E7709BAC}" type="presOf" srcId="{1CA3A425-3E54-46C7-96ED-65D78AF4BCA4}" destId="{1EE9509D-4E56-4E45-9B9C-26B7BE10B164}" srcOrd="1" destOrd="0" presId="urn:microsoft.com/office/officeart/2005/8/layout/hierarchy3"/>
    <dgm:cxn modelId="{6E639BC1-8385-4F50-BF86-D18D65DF1F48}" type="presOf" srcId="{3E59B1BE-5509-43ED-803B-709573F26CAD}" destId="{E3368028-61B7-4769-9FB4-713B436B1543}" srcOrd="0" destOrd="0" presId="urn:microsoft.com/office/officeart/2005/8/layout/hierarchy3"/>
    <dgm:cxn modelId="{237C95C6-97C7-448E-AB13-6A4AD5A5EB2B}" type="presOf" srcId="{418EAC89-3F06-4BD5-B939-B87436D009EF}" destId="{DC8F6A98-2D58-4CAA-B629-870D7E7A3850}" srcOrd="0" destOrd="0" presId="urn:microsoft.com/office/officeart/2005/8/layout/hierarchy3"/>
    <dgm:cxn modelId="{C55A2EC7-71CD-436A-9A06-B40541F92EDE}" type="presOf" srcId="{EFCF0885-01F1-4B84-9597-18BB15E1E571}" destId="{EAE9381D-5732-4D55-9295-0BBE7B4D3A71}" srcOrd="0" destOrd="0" presId="urn:microsoft.com/office/officeart/2005/8/layout/hierarchy3"/>
    <dgm:cxn modelId="{F76171CE-AACB-4BE1-9E1C-A43F58AB2517}" type="presOf" srcId="{2DEF167D-4142-4651-B586-009FB9847886}" destId="{2A89F6BE-1490-43FB-8C5D-1CFC921D562F}" srcOrd="0" destOrd="0" presId="urn:microsoft.com/office/officeart/2005/8/layout/hierarchy3"/>
    <dgm:cxn modelId="{A8E7EDCF-EE7A-42C1-95DF-5F80A45754A2}" srcId="{A4338F3A-316D-46FD-8697-5B714F07D1EF}" destId="{86CC77A7-6D11-42CD-8B3B-19535ED2D6F7}" srcOrd="5" destOrd="0" parTransId="{3E59B1BE-5509-43ED-803B-709573F26CAD}" sibTransId="{A34B1647-7FF2-4974-A657-6F444E9CEAF5}"/>
    <dgm:cxn modelId="{F404AAD0-48ED-4AB4-A4D9-4ABB31317185}" type="presOf" srcId="{67368DE3-BCAD-40C4-8964-1D083BBE6D01}" destId="{9BD83752-6792-4899-B916-5A964007CEF9}" srcOrd="0" destOrd="0" presId="urn:microsoft.com/office/officeart/2005/8/layout/hierarchy3"/>
    <dgm:cxn modelId="{54527ED1-FD0C-439D-A3AA-C70B1098EE08}" type="presOf" srcId="{3622BB93-43FF-4B1E-B0E9-288827DE5B0C}" destId="{E8E6F759-75D4-4FF9-A959-1733684DE293}" srcOrd="0" destOrd="0" presId="urn:microsoft.com/office/officeart/2005/8/layout/hierarchy3"/>
    <dgm:cxn modelId="{CCEEC7D5-3792-4006-8CF6-4B4911C79241}" type="presOf" srcId="{E7B02FE9-FE1C-42DF-8D98-D5DCD1D74243}" destId="{8D2EF571-80BC-406F-8226-36CDC0D0DBC5}" srcOrd="0" destOrd="0" presId="urn:microsoft.com/office/officeart/2005/8/layout/hierarchy3"/>
    <dgm:cxn modelId="{614B36D7-3E6A-4A65-B030-357E9C10712E}" type="presOf" srcId="{6A9A20E8-03DC-4AD0-907D-BD8B94B990C4}" destId="{E9BED598-40B8-4258-8D2A-9869283E4FE8}" srcOrd="0" destOrd="0" presId="urn:microsoft.com/office/officeart/2005/8/layout/hierarchy3"/>
    <dgm:cxn modelId="{489D6ADB-CF1B-4B9A-A507-08612F2F75D2}" type="presOf" srcId="{72577C51-88E5-4ED7-B62C-648B5ACF161F}" destId="{A2FBE476-35AB-4310-8B7B-41A688970F69}" srcOrd="0" destOrd="0" presId="urn:microsoft.com/office/officeart/2005/8/layout/hierarchy3"/>
    <dgm:cxn modelId="{54F02BDD-E1BF-4134-AFB7-6B35A44B3648}" type="presOf" srcId="{969B1090-0C42-4873-8AFA-4A53976FCD1B}" destId="{7984FA06-49F2-4C07-9C0C-F99A59D3AEC9}" srcOrd="0" destOrd="0" presId="urn:microsoft.com/office/officeart/2005/8/layout/hierarchy3"/>
    <dgm:cxn modelId="{7E296ADF-94FD-4A43-91E2-4FF71DB6BA2D}" type="presOf" srcId="{4BD89DB9-D8AB-4218-96FD-A4FE5684239E}" destId="{9C59C008-8076-4747-B96C-22903D7AA54E}" srcOrd="0" destOrd="0" presId="urn:microsoft.com/office/officeart/2005/8/layout/hierarchy3"/>
    <dgm:cxn modelId="{B5920DE4-E85B-4745-9F08-327D0BF767B4}" type="presOf" srcId="{E7B02FE9-FE1C-42DF-8D98-D5DCD1D74243}" destId="{3C2EBB56-9ED9-4D87-BED4-0A0E557501DD}" srcOrd="1" destOrd="0" presId="urn:microsoft.com/office/officeart/2005/8/layout/hierarchy3"/>
    <dgm:cxn modelId="{ADEDB1EB-CB3F-42D8-8636-B42F89BB23F6}" type="presOf" srcId="{3B7D1FFF-4374-4E65-A659-3619123102A7}" destId="{16B7B2D9-45F2-47ED-9A86-34055E3D7D69}" srcOrd="0" destOrd="0" presId="urn:microsoft.com/office/officeart/2005/8/layout/hierarchy3"/>
    <dgm:cxn modelId="{952A50EE-EB60-4C7D-A03B-09C48665B7D1}" type="presOf" srcId="{57C157CD-6D06-44BA-A8F1-A822F9E06070}" destId="{C356C230-65A5-4865-B3EC-0BDCED9B4378}" srcOrd="0" destOrd="0" presId="urn:microsoft.com/office/officeart/2005/8/layout/hierarchy3"/>
    <dgm:cxn modelId="{E33142F2-9A3E-4EE2-96F7-1E39780EE5AE}" type="presOf" srcId="{21682C36-3151-42CD-AEF5-C23A5A9E295C}" destId="{9F2112AB-0ACB-4EB4-8AE5-9906DF7BF8FE}" srcOrd="0" destOrd="0" presId="urn:microsoft.com/office/officeart/2005/8/layout/hierarchy3"/>
    <dgm:cxn modelId="{8989D6F3-75D5-4EB7-9F05-A1E3FC90BCD4}" type="presOf" srcId="{C4A7F190-EC0B-4230-AF1B-9B339AAACE2B}" destId="{8AD81041-46AC-4928-A068-D487122BFA54}" srcOrd="0" destOrd="0" presId="urn:microsoft.com/office/officeart/2005/8/layout/hierarchy3"/>
    <dgm:cxn modelId="{DEE28AF8-6A80-49E7-B5AE-0996681A6058}" type="presOf" srcId="{57C157CD-6D06-44BA-A8F1-A822F9E06070}" destId="{07ECB95F-574A-42A0-A758-4FE30E18B5AC}" srcOrd="1" destOrd="0" presId="urn:microsoft.com/office/officeart/2005/8/layout/hierarchy3"/>
    <dgm:cxn modelId="{32A7F3FC-3FB7-4354-BB61-DA707718BC1C}" type="presOf" srcId="{A3371E88-BA5C-47DE-A8B4-DF45CE3C1FE4}" destId="{FED0C0C6-FDDB-4A02-BD37-467233557B0F}" srcOrd="0" destOrd="0" presId="urn:microsoft.com/office/officeart/2005/8/layout/hierarchy3"/>
    <dgm:cxn modelId="{9E6FCEFD-8A99-41D3-A844-4BC223C413B9}" type="presOf" srcId="{1CA3A425-3E54-46C7-96ED-65D78AF4BCA4}" destId="{52039550-4F2C-4AF0-ABDE-60751517FBA8}" srcOrd="0" destOrd="0" presId="urn:microsoft.com/office/officeart/2005/8/layout/hierarchy3"/>
    <dgm:cxn modelId="{3F0963FE-3299-4FDA-A9B6-2370BF7D7A60}" type="presOf" srcId="{A3371E88-BA5C-47DE-A8B4-DF45CE3C1FE4}" destId="{CBED4F77-0E76-417F-A78B-6BB7E429CF34}" srcOrd="1" destOrd="0" presId="urn:microsoft.com/office/officeart/2005/8/layout/hierarchy3"/>
    <dgm:cxn modelId="{6F4F94BA-E673-41B0-97D8-CC0ECE374D96}" type="presParOf" srcId="{9BD83752-6792-4899-B916-5A964007CEF9}" destId="{7DFADA4D-4534-4E2D-AA16-25ED89CE69D3}" srcOrd="0" destOrd="0" presId="urn:microsoft.com/office/officeart/2005/8/layout/hierarchy3"/>
    <dgm:cxn modelId="{75898246-B91D-483E-B2D9-82014C2E4E42}" type="presParOf" srcId="{7DFADA4D-4534-4E2D-AA16-25ED89CE69D3}" destId="{36D57EC4-91A6-4EB5-865F-80753AF7A080}" srcOrd="0" destOrd="0" presId="urn:microsoft.com/office/officeart/2005/8/layout/hierarchy3"/>
    <dgm:cxn modelId="{AE400D20-E069-4FA5-AD2C-3EBC6A87BA14}" type="presParOf" srcId="{36D57EC4-91A6-4EB5-865F-80753AF7A080}" destId="{C356C230-65A5-4865-B3EC-0BDCED9B4378}" srcOrd="0" destOrd="0" presId="urn:microsoft.com/office/officeart/2005/8/layout/hierarchy3"/>
    <dgm:cxn modelId="{E1C51C07-CEBC-49FB-B8AD-224ED779CB50}" type="presParOf" srcId="{36D57EC4-91A6-4EB5-865F-80753AF7A080}" destId="{07ECB95F-574A-42A0-A758-4FE30E18B5AC}" srcOrd="1" destOrd="0" presId="urn:microsoft.com/office/officeart/2005/8/layout/hierarchy3"/>
    <dgm:cxn modelId="{166312A3-9A96-4D24-B505-F942034899EE}" type="presParOf" srcId="{7DFADA4D-4534-4E2D-AA16-25ED89CE69D3}" destId="{DF441F30-0501-423B-B248-BDD118AE40D0}" srcOrd="1" destOrd="0" presId="urn:microsoft.com/office/officeart/2005/8/layout/hierarchy3"/>
    <dgm:cxn modelId="{FF213186-7CE4-48A3-8F08-9D0E85FCB437}" type="presParOf" srcId="{DF441F30-0501-423B-B248-BDD118AE40D0}" destId="{EAE9381D-5732-4D55-9295-0BBE7B4D3A71}" srcOrd="0" destOrd="0" presId="urn:microsoft.com/office/officeart/2005/8/layout/hierarchy3"/>
    <dgm:cxn modelId="{980EC036-0232-4A12-9FD6-33C5A39A7412}" type="presParOf" srcId="{DF441F30-0501-423B-B248-BDD118AE40D0}" destId="{51E9BCC7-882A-4118-A52C-7BA2A0CDF3F3}" srcOrd="1" destOrd="0" presId="urn:microsoft.com/office/officeart/2005/8/layout/hierarchy3"/>
    <dgm:cxn modelId="{ABCDD7BE-9472-4BB9-8E41-F03A7A1DDA63}" type="presParOf" srcId="{DF441F30-0501-423B-B248-BDD118AE40D0}" destId="{75C30D49-8195-4E26-961A-B08537D62EDA}" srcOrd="2" destOrd="0" presId="urn:microsoft.com/office/officeart/2005/8/layout/hierarchy3"/>
    <dgm:cxn modelId="{2147AC66-44AD-42F2-8359-3DA86EA4766A}" type="presParOf" srcId="{DF441F30-0501-423B-B248-BDD118AE40D0}" destId="{59D0108C-437D-405F-AB75-DB510FC08CA8}" srcOrd="3" destOrd="0" presId="urn:microsoft.com/office/officeart/2005/8/layout/hierarchy3"/>
    <dgm:cxn modelId="{04357BF6-F475-4A65-8C2E-CCE6903A9104}" type="presParOf" srcId="{DF441F30-0501-423B-B248-BDD118AE40D0}" destId="{DEC5CD68-7743-4CF2-B1A9-2BA788C83843}" srcOrd="4" destOrd="0" presId="urn:microsoft.com/office/officeart/2005/8/layout/hierarchy3"/>
    <dgm:cxn modelId="{7000DDF9-A007-4D6F-8051-3A876FC3E962}" type="presParOf" srcId="{DF441F30-0501-423B-B248-BDD118AE40D0}" destId="{8AD81041-46AC-4928-A068-D487122BFA54}" srcOrd="5" destOrd="0" presId="urn:microsoft.com/office/officeart/2005/8/layout/hierarchy3"/>
    <dgm:cxn modelId="{1867558E-FCFA-466C-8F81-CB59D8F1753D}" type="presParOf" srcId="{9BD83752-6792-4899-B916-5A964007CEF9}" destId="{96E93A94-3267-4DB6-9927-CBABAF7185D0}" srcOrd="1" destOrd="0" presId="urn:microsoft.com/office/officeart/2005/8/layout/hierarchy3"/>
    <dgm:cxn modelId="{8394430E-6EB2-482B-9D9D-6B216BFE8D06}" type="presParOf" srcId="{96E93A94-3267-4DB6-9927-CBABAF7185D0}" destId="{371DC733-AF76-4016-84E7-DD99745FD429}" srcOrd="0" destOrd="0" presId="urn:microsoft.com/office/officeart/2005/8/layout/hierarchy3"/>
    <dgm:cxn modelId="{A4E12503-983D-4E9D-9199-DA411C527679}" type="presParOf" srcId="{371DC733-AF76-4016-84E7-DD99745FD429}" destId="{8D2EF571-80BC-406F-8226-36CDC0D0DBC5}" srcOrd="0" destOrd="0" presId="urn:microsoft.com/office/officeart/2005/8/layout/hierarchy3"/>
    <dgm:cxn modelId="{88A9BDC9-EF03-488F-8A1E-182E8E4B43E7}" type="presParOf" srcId="{371DC733-AF76-4016-84E7-DD99745FD429}" destId="{3C2EBB56-9ED9-4D87-BED4-0A0E557501DD}" srcOrd="1" destOrd="0" presId="urn:microsoft.com/office/officeart/2005/8/layout/hierarchy3"/>
    <dgm:cxn modelId="{D7F72D36-6670-463D-8662-6C8569960F1F}" type="presParOf" srcId="{96E93A94-3267-4DB6-9927-CBABAF7185D0}" destId="{345C88FA-7CAA-4F26-B862-7CC84D885A27}" srcOrd="1" destOrd="0" presId="urn:microsoft.com/office/officeart/2005/8/layout/hierarchy3"/>
    <dgm:cxn modelId="{B0EA26AD-1EAD-46DC-A710-53E3314FF801}" type="presParOf" srcId="{345C88FA-7CAA-4F26-B862-7CC84D885A27}" destId="{33F165CB-F7D8-4F9D-AACD-5A904D68E7DA}" srcOrd="0" destOrd="0" presId="urn:microsoft.com/office/officeart/2005/8/layout/hierarchy3"/>
    <dgm:cxn modelId="{4F009E96-99C9-4B93-B76C-04E65FC432A6}" type="presParOf" srcId="{345C88FA-7CAA-4F26-B862-7CC84D885A27}" destId="{807B2573-52BB-4517-8FF6-EF5E5C0BBEBE}" srcOrd="1" destOrd="0" presId="urn:microsoft.com/office/officeart/2005/8/layout/hierarchy3"/>
    <dgm:cxn modelId="{45D24ECA-8CC0-43C1-8F99-9F8F9641E258}" type="presParOf" srcId="{345C88FA-7CAA-4F26-B862-7CC84D885A27}" destId="{AE2C7D18-06C8-4E5D-B3E3-D44C6D23A058}" srcOrd="2" destOrd="0" presId="urn:microsoft.com/office/officeart/2005/8/layout/hierarchy3"/>
    <dgm:cxn modelId="{23285C72-3C1C-47B0-A4A2-2FEB90C56D83}" type="presParOf" srcId="{345C88FA-7CAA-4F26-B862-7CC84D885A27}" destId="{CF5DCAA7-298F-40DE-8357-099F6CC61D38}" srcOrd="3" destOrd="0" presId="urn:microsoft.com/office/officeart/2005/8/layout/hierarchy3"/>
    <dgm:cxn modelId="{D24BE2DD-C5A8-466A-AF93-6636F30EA507}" type="presParOf" srcId="{345C88FA-7CAA-4F26-B862-7CC84D885A27}" destId="{7D7FFF64-C0AE-44DC-8071-0AD4661E852E}" srcOrd="4" destOrd="0" presId="urn:microsoft.com/office/officeart/2005/8/layout/hierarchy3"/>
    <dgm:cxn modelId="{8825FCA2-9147-461E-9C58-7BD16FE8A479}" type="presParOf" srcId="{345C88FA-7CAA-4F26-B862-7CC84D885A27}" destId="{16B7B2D9-45F2-47ED-9A86-34055E3D7D69}" srcOrd="5" destOrd="0" presId="urn:microsoft.com/office/officeart/2005/8/layout/hierarchy3"/>
    <dgm:cxn modelId="{52FB70DC-F62D-481C-BDAA-09929566D0D6}" type="presParOf" srcId="{345C88FA-7CAA-4F26-B862-7CC84D885A27}" destId="{7984FA06-49F2-4C07-9C0C-F99A59D3AEC9}" srcOrd="6" destOrd="0" presId="urn:microsoft.com/office/officeart/2005/8/layout/hierarchy3"/>
    <dgm:cxn modelId="{C8C2E000-68AA-4C00-AB2D-9581AE5ED655}" type="presParOf" srcId="{345C88FA-7CAA-4F26-B862-7CC84D885A27}" destId="{F9B56D63-3F8C-4EBD-8ABE-3D33F67E20D6}" srcOrd="7" destOrd="0" presId="urn:microsoft.com/office/officeart/2005/8/layout/hierarchy3"/>
    <dgm:cxn modelId="{C0E4F2CE-9CD3-41BE-8F50-864EF9B04B3B}" type="presParOf" srcId="{345C88FA-7CAA-4F26-B862-7CC84D885A27}" destId="{9C59C008-8076-4747-B96C-22903D7AA54E}" srcOrd="8" destOrd="0" presId="urn:microsoft.com/office/officeart/2005/8/layout/hierarchy3"/>
    <dgm:cxn modelId="{34577183-4FAA-4B73-8449-346A75CF5425}" type="presParOf" srcId="{345C88FA-7CAA-4F26-B862-7CC84D885A27}" destId="{7053F4D9-01D9-48C0-95F3-B9C763A9CAD9}" srcOrd="9" destOrd="0" presId="urn:microsoft.com/office/officeart/2005/8/layout/hierarchy3"/>
    <dgm:cxn modelId="{7ABD4130-AF6E-407C-862D-9B33027C9ED6}" type="presParOf" srcId="{9BD83752-6792-4899-B916-5A964007CEF9}" destId="{60A5663A-FA2E-467A-A6A0-6C8298A3FC10}" srcOrd="2" destOrd="0" presId="urn:microsoft.com/office/officeart/2005/8/layout/hierarchy3"/>
    <dgm:cxn modelId="{112E0B21-1D91-4780-87C3-B3633722F41C}" type="presParOf" srcId="{60A5663A-FA2E-467A-A6A0-6C8298A3FC10}" destId="{36E0B611-4839-4FC3-B4B1-6B4F4C745A7B}" srcOrd="0" destOrd="0" presId="urn:microsoft.com/office/officeart/2005/8/layout/hierarchy3"/>
    <dgm:cxn modelId="{E60E2DAC-FC56-4C8D-9929-5A8BCDD17611}" type="presParOf" srcId="{36E0B611-4839-4FC3-B4B1-6B4F4C745A7B}" destId="{FED0C0C6-FDDB-4A02-BD37-467233557B0F}" srcOrd="0" destOrd="0" presId="urn:microsoft.com/office/officeart/2005/8/layout/hierarchy3"/>
    <dgm:cxn modelId="{D870A3D8-6218-4191-8C1C-AE725589AFCC}" type="presParOf" srcId="{36E0B611-4839-4FC3-B4B1-6B4F4C745A7B}" destId="{CBED4F77-0E76-417F-A78B-6BB7E429CF34}" srcOrd="1" destOrd="0" presId="urn:microsoft.com/office/officeart/2005/8/layout/hierarchy3"/>
    <dgm:cxn modelId="{8418A594-5056-4C0A-9D58-BF90105D1162}" type="presParOf" srcId="{60A5663A-FA2E-467A-A6A0-6C8298A3FC10}" destId="{62E93839-D49E-476F-8F5A-314C854CB1C7}" srcOrd="1" destOrd="0" presId="urn:microsoft.com/office/officeart/2005/8/layout/hierarchy3"/>
    <dgm:cxn modelId="{2DC32C93-AA6F-4AFD-B3FB-7C2827F7C60C}" type="presParOf" srcId="{62E93839-D49E-476F-8F5A-314C854CB1C7}" destId="{6770B2E1-64C3-46DE-B53C-873F49897F6F}" srcOrd="0" destOrd="0" presId="urn:microsoft.com/office/officeart/2005/8/layout/hierarchy3"/>
    <dgm:cxn modelId="{7DEB57A4-ED00-4964-95E6-E7A9B6FCFD53}" type="presParOf" srcId="{62E93839-D49E-476F-8F5A-314C854CB1C7}" destId="{D2E75B99-11BD-4728-A6A1-F6BDA3D528A0}" srcOrd="1" destOrd="0" presId="urn:microsoft.com/office/officeart/2005/8/layout/hierarchy3"/>
    <dgm:cxn modelId="{04C6B864-A9B3-47BF-BD1E-A275EAF52E11}" type="presParOf" srcId="{62E93839-D49E-476F-8F5A-314C854CB1C7}" destId="{DC8F6A98-2D58-4CAA-B629-870D7E7A3850}" srcOrd="2" destOrd="0" presId="urn:microsoft.com/office/officeart/2005/8/layout/hierarchy3"/>
    <dgm:cxn modelId="{B22EE14E-B189-47D2-A872-09B056E7BA3D}" type="presParOf" srcId="{62E93839-D49E-476F-8F5A-314C854CB1C7}" destId="{97E24C38-CA19-42D3-8F5B-02DEDB1A8C2A}" srcOrd="3" destOrd="0" presId="urn:microsoft.com/office/officeart/2005/8/layout/hierarchy3"/>
    <dgm:cxn modelId="{1E662839-51D0-4013-9E6B-AA3342B5487C}" type="presParOf" srcId="{62E93839-D49E-476F-8F5A-314C854CB1C7}" destId="{9F2112AB-0ACB-4EB4-8AE5-9906DF7BF8FE}" srcOrd="4" destOrd="0" presId="urn:microsoft.com/office/officeart/2005/8/layout/hierarchy3"/>
    <dgm:cxn modelId="{B385CFC8-5080-453A-8E70-38249CCE02BC}" type="presParOf" srcId="{62E93839-D49E-476F-8F5A-314C854CB1C7}" destId="{767AD27D-6B09-4C12-8084-EADA5EAA6F68}" srcOrd="5" destOrd="0" presId="urn:microsoft.com/office/officeart/2005/8/layout/hierarchy3"/>
    <dgm:cxn modelId="{FB773BF5-DF51-4A9D-834A-1EEBE260469A}" type="presParOf" srcId="{62E93839-D49E-476F-8F5A-314C854CB1C7}" destId="{C82772C0-24D0-4905-A3E3-B64695F65699}" srcOrd="6" destOrd="0" presId="urn:microsoft.com/office/officeart/2005/8/layout/hierarchy3"/>
    <dgm:cxn modelId="{67EDA652-011D-49E8-946E-D81EBA64E16D}" type="presParOf" srcId="{62E93839-D49E-476F-8F5A-314C854CB1C7}" destId="{F2ABE3A1-4537-4198-888A-608195C26D6F}" srcOrd="7" destOrd="0" presId="urn:microsoft.com/office/officeart/2005/8/layout/hierarchy3"/>
    <dgm:cxn modelId="{4DCAD8B5-AB71-47FD-8DF5-DAF663451814}" type="presParOf" srcId="{62E93839-D49E-476F-8F5A-314C854CB1C7}" destId="{43573F9D-6402-41F6-ACD3-CA5787B9A7F5}" srcOrd="8" destOrd="0" presId="urn:microsoft.com/office/officeart/2005/8/layout/hierarchy3"/>
    <dgm:cxn modelId="{0832ED45-D422-4DD9-BF90-9440AF3D2F93}" type="presParOf" srcId="{62E93839-D49E-476F-8F5A-314C854CB1C7}" destId="{DDE7CB97-1A9A-49BD-9DC5-C56BDCF8539A}" srcOrd="9" destOrd="0" presId="urn:microsoft.com/office/officeart/2005/8/layout/hierarchy3"/>
    <dgm:cxn modelId="{65478B7B-BDDA-4B03-B9DB-6A9BF2BF829F}" type="presParOf" srcId="{9BD83752-6792-4899-B916-5A964007CEF9}" destId="{38D24570-C896-4052-BC1B-24E9D992FAF8}" srcOrd="3" destOrd="0" presId="urn:microsoft.com/office/officeart/2005/8/layout/hierarchy3"/>
    <dgm:cxn modelId="{1219ADAD-9C42-4B08-834B-5389E06289B6}" type="presParOf" srcId="{38D24570-C896-4052-BC1B-24E9D992FAF8}" destId="{7A46A4AB-B492-4ACA-95CB-D126341951FF}" srcOrd="0" destOrd="0" presId="urn:microsoft.com/office/officeart/2005/8/layout/hierarchy3"/>
    <dgm:cxn modelId="{089B0A53-2CA2-48E2-9FA5-DF2511B6566C}" type="presParOf" srcId="{7A46A4AB-B492-4ACA-95CB-D126341951FF}" destId="{63F894B5-C965-4903-B67C-241287EFE371}" srcOrd="0" destOrd="0" presId="urn:microsoft.com/office/officeart/2005/8/layout/hierarchy3"/>
    <dgm:cxn modelId="{B664FD9B-67C1-4002-85C9-2B7E325B16BE}" type="presParOf" srcId="{7A46A4AB-B492-4ACA-95CB-D126341951FF}" destId="{FA130633-A81B-472D-8B35-C386B945DA6C}" srcOrd="1" destOrd="0" presId="urn:microsoft.com/office/officeart/2005/8/layout/hierarchy3"/>
    <dgm:cxn modelId="{3B139D5C-B056-40CF-994A-546A5E8B7E0D}" type="presParOf" srcId="{38D24570-C896-4052-BC1B-24E9D992FAF8}" destId="{EE4DC070-298D-44BE-8759-74E0DD0A2B0D}" srcOrd="1" destOrd="0" presId="urn:microsoft.com/office/officeart/2005/8/layout/hierarchy3"/>
    <dgm:cxn modelId="{FB6E7A6A-D3A6-4E3E-ACCA-499EF23FD518}" type="presParOf" srcId="{EE4DC070-298D-44BE-8759-74E0DD0A2B0D}" destId="{E8E6F759-75D4-4FF9-A959-1733684DE293}" srcOrd="0" destOrd="0" presId="urn:microsoft.com/office/officeart/2005/8/layout/hierarchy3"/>
    <dgm:cxn modelId="{49D2B3A7-789F-45FB-8A30-588A1D99683C}" type="presParOf" srcId="{EE4DC070-298D-44BE-8759-74E0DD0A2B0D}" destId="{E9BED598-40B8-4258-8D2A-9869283E4FE8}" srcOrd="1" destOrd="0" presId="urn:microsoft.com/office/officeart/2005/8/layout/hierarchy3"/>
    <dgm:cxn modelId="{0C5D5487-85E5-4D29-8F16-F2A3B9ACCE55}" type="presParOf" srcId="{EE4DC070-298D-44BE-8759-74E0DD0A2B0D}" destId="{2A89F6BE-1490-43FB-8C5D-1CFC921D562F}" srcOrd="2" destOrd="0" presId="urn:microsoft.com/office/officeart/2005/8/layout/hierarchy3"/>
    <dgm:cxn modelId="{5AD0131D-A55A-49CF-8E55-22BE9A05C7D6}" type="presParOf" srcId="{EE4DC070-298D-44BE-8759-74E0DD0A2B0D}" destId="{A2FBE476-35AB-4310-8B7B-41A688970F69}" srcOrd="3" destOrd="0" presId="urn:microsoft.com/office/officeart/2005/8/layout/hierarchy3"/>
    <dgm:cxn modelId="{40269C71-A4AA-463B-82E2-50FBB9D5336B}" type="presParOf" srcId="{EE4DC070-298D-44BE-8759-74E0DD0A2B0D}" destId="{922DAA6D-A225-46A6-8240-6B3CD2A26F87}" srcOrd="4" destOrd="0" presId="urn:microsoft.com/office/officeart/2005/8/layout/hierarchy3"/>
    <dgm:cxn modelId="{DE2F75B4-37D9-4BF3-8255-643E4D49ECE7}" type="presParOf" srcId="{EE4DC070-298D-44BE-8759-74E0DD0A2B0D}" destId="{277E2FE8-5C73-4DD8-9976-F0A65AF467E4}" srcOrd="5" destOrd="0" presId="urn:microsoft.com/office/officeart/2005/8/layout/hierarchy3"/>
    <dgm:cxn modelId="{78CF60BD-644A-4F5B-966D-08DCB9752762}" type="presParOf" srcId="{EE4DC070-298D-44BE-8759-74E0DD0A2B0D}" destId="{9831EF21-00E6-4C95-9F4E-F14329021329}" srcOrd="6" destOrd="0" presId="urn:microsoft.com/office/officeart/2005/8/layout/hierarchy3"/>
    <dgm:cxn modelId="{87333380-28FC-4D85-8E86-30E2AF573566}" type="presParOf" srcId="{EE4DC070-298D-44BE-8759-74E0DD0A2B0D}" destId="{3EAF735B-3833-4697-941C-D1361E95BE60}" srcOrd="7" destOrd="0" presId="urn:microsoft.com/office/officeart/2005/8/layout/hierarchy3"/>
    <dgm:cxn modelId="{36D6B599-3EA3-47B0-8C5A-7EBAE464E4D3}" type="presParOf" srcId="{EE4DC070-298D-44BE-8759-74E0DD0A2B0D}" destId="{5FED8A1C-8EC4-4D4D-942C-C5EE0F238C6C}" srcOrd="8" destOrd="0" presId="urn:microsoft.com/office/officeart/2005/8/layout/hierarchy3"/>
    <dgm:cxn modelId="{3038F989-EDFA-46EB-9C9C-65B140E3E026}" type="presParOf" srcId="{EE4DC070-298D-44BE-8759-74E0DD0A2B0D}" destId="{616D0C99-D13F-47B3-BDFF-0F4AF4EA2B7C}" srcOrd="9" destOrd="0" presId="urn:microsoft.com/office/officeart/2005/8/layout/hierarchy3"/>
    <dgm:cxn modelId="{9BDA4F6F-8C64-43CD-BC9B-139EB90FD910}" type="presParOf" srcId="{EE4DC070-298D-44BE-8759-74E0DD0A2B0D}" destId="{E3368028-61B7-4769-9FB4-713B436B1543}" srcOrd="10" destOrd="0" presId="urn:microsoft.com/office/officeart/2005/8/layout/hierarchy3"/>
    <dgm:cxn modelId="{AB2A3DB1-55B2-4974-882A-EBBB473C2FC9}" type="presParOf" srcId="{EE4DC070-298D-44BE-8759-74E0DD0A2B0D}" destId="{38B9BF5F-B8F9-4697-B6B5-E40AEF856980}" srcOrd="11" destOrd="0" presId="urn:microsoft.com/office/officeart/2005/8/layout/hierarchy3"/>
    <dgm:cxn modelId="{CDE1DF94-2CAC-494B-A991-37426FB25EDE}" type="presParOf" srcId="{9BD83752-6792-4899-B916-5A964007CEF9}" destId="{0F071374-8391-4541-8368-B0C3034868BB}" srcOrd="4" destOrd="0" presId="urn:microsoft.com/office/officeart/2005/8/layout/hierarchy3"/>
    <dgm:cxn modelId="{29F8E20E-BBFF-4A42-BC99-B8963392A5A6}" type="presParOf" srcId="{0F071374-8391-4541-8368-B0C3034868BB}" destId="{3DF31456-60B7-4183-940E-05881F316800}" srcOrd="0" destOrd="0" presId="urn:microsoft.com/office/officeart/2005/8/layout/hierarchy3"/>
    <dgm:cxn modelId="{713BAC4C-A6E3-49A8-A493-BDD667DFA363}" type="presParOf" srcId="{3DF31456-60B7-4183-940E-05881F316800}" destId="{52039550-4F2C-4AF0-ABDE-60751517FBA8}" srcOrd="0" destOrd="0" presId="urn:microsoft.com/office/officeart/2005/8/layout/hierarchy3"/>
    <dgm:cxn modelId="{DB1767F2-D92F-4080-8BF6-6E3F88ADBFDB}" type="presParOf" srcId="{3DF31456-60B7-4183-940E-05881F316800}" destId="{1EE9509D-4E56-4E45-9B9C-26B7BE10B164}" srcOrd="1" destOrd="0" presId="urn:microsoft.com/office/officeart/2005/8/layout/hierarchy3"/>
    <dgm:cxn modelId="{12EE7D3E-681E-4BF5-AED7-C056F9217CA0}" type="presParOf" srcId="{0F071374-8391-4541-8368-B0C3034868BB}" destId="{6F4CF823-D566-4017-A1D0-792AA3539952}" srcOrd="1" destOrd="0" presId="urn:microsoft.com/office/officeart/2005/8/layout/hierarchy3"/>
    <dgm:cxn modelId="{521CEBD8-BBF2-4167-AA07-66118652BBFF}" type="presParOf" srcId="{6F4CF823-D566-4017-A1D0-792AA3539952}" destId="{8D9D05FD-3A64-4133-AC27-A8C250D4B3DC}" srcOrd="0" destOrd="0" presId="urn:microsoft.com/office/officeart/2005/8/layout/hierarchy3"/>
    <dgm:cxn modelId="{73A45D8E-CB80-4EBB-96F6-2B7C4C36EC56}" type="presParOf" srcId="{6F4CF823-D566-4017-A1D0-792AA3539952}" destId="{AD4E2A66-0AA2-4F31-8083-4B5C4FC9D5E4}" srcOrd="1" destOrd="0" presId="urn:microsoft.com/office/officeart/2005/8/layout/hierarchy3"/>
    <dgm:cxn modelId="{E6F5AB07-8D26-4318-B975-39FA28BE62CF}" type="presParOf" srcId="{6F4CF823-D566-4017-A1D0-792AA3539952}" destId="{5B30C6B9-21BC-4E83-9A6F-83E068EB1A71}" srcOrd="2" destOrd="0" presId="urn:microsoft.com/office/officeart/2005/8/layout/hierarchy3"/>
    <dgm:cxn modelId="{7DDE15E5-F03B-4588-8C24-F707B130CB6D}" type="presParOf" srcId="{6F4CF823-D566-4017-A1D0-792AA3539952}" destId="{8E28F546-D370-4EC8-8482-F55A3E24355F}" srcOrd="3" destOrd="0" presId="urn:microsoft.com/office/officeart/2005/8/layout/hierarchy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67368DE3-BCAD-40C4-8964-1D083BBE6D01}" type="doc">
      <dgm:prSet loTypeId="urn:microsoft.com/office/officeart/2005/8/layout/hierarchy3" loCatId="list" qsTypeId="urn:microsoft.com/office/officeart/2005/8/quickstyle/simple1" qsCatId="simple" csTypeId="urn:microsoft.com/office/officeart/2005/8/colors/accent1_2" csCatId="accent1" phldr="1"/>
      <dgm:spPr/>
      <dgm:t>
        <a:bodyPr/>
        <a:lstStyle/>
        <a:p>
          <a:endParaRPr lang="en-US"/>
        </a:p>
      </dgm:t>
    </dgm:pt>
    <dgm:pt modelId="{8B11263C-FBFA-402C-A1CA-AFA8843312DA}">
      <dgm:prSet phldrT="[Text]" custT="1"/>
      <dgm:spPr/>
      <dgm:t>
        <a:bodyPr/>
        <a:lstStyle/>
        <a:p>
          <a:r>
            <a:rPr lang="en-US" sz="800"/>
            <a:t>Land plan</a:t>
          </a:r>
        </a:p>
      </dgm:t>
    </dgm:pt>
    <dgm:pt modelId="{E7B02FE9-FE1C-42DF-8D98-D5DCD1D74243}">
      <dgm:prSet phldrT="[Text]"/>
      <dgm:spPr/>
      <dgm:t>
        <a:bodyPr/>
        <a:lstStyle/>
        <a:p>
          <a:r>
            <a:rPr lang="en-US"/>
            <a:t>Plan</a:t>
          </a:r>
        </a:p>
      </dgm:t>
    </dgm:pt>
    <dgm:pt modelId="{CD085BC5-017E-451D-AA4B-01F0C5A78A74}" type="sibTrans" cxnId="{6D3DF613-8BAE-484B-8A88-D9BD93141B39}">
      <dgm:prSet/>
      <dgm:spPr/>
      <dgm:t>
        <a:bodyPr/>
        <a:lstStyle/>
        <a:p>
          <a:endParaRPr lang="en-US"/>
        </a:p>
      </dgm:t>
    </dgm:pt>
    <dgm:pt modelId="{84732878-4705-4A9F-BAA3-C7D2EAF9FAA5}" type="parTrans" cxnId="{6D3DF613-8BAE-484B-8A88-D9BD93141B39}">
      <dgm:prSet/>
      <dgm:spPr/>
      <dgm:t>
        <a:bodyPr/>
        <a:lstStyle/>
        <a:p>
          <a:endParaRPr lang="en-US"/>
        </a:p>
      </dgm:t>
    </dgm:pt>
    <dgm:pt modelId="{DC57867E-7B01-4DC5-AA74-FEA1738A0B18}" type="sibTrans" cxnId="{BFBFC488-4A5C-4DC5-9ED2-009F68F1A4A6}">
      <dgm:prSet/>
      <dgm:spPr/>
      <dgm:t>
        <a:bodyPr/>
        <a:lstStyle/>
        <a:p>
          <a:endParaRPr lang="en-US"/>
        </a:p>
      </dgm:t>
    </dgm:pt>
    <dgm:pt modelId="{720FB77A-4AEC-4527-82B0-63422DFB13F3}" type="parTrans" cxnId="{BFBFC488-4A5C-4DC5-9ED2-009F68F1A4A6}">
      <dgm:prSet/>
      <dgm:spPr/>
      <dgm:t>
        <a:bodyPr/>
        <a:lstStyle/>
        <a:p>
          <a:endParaRPr lang="en-US"/>
        </a:p>
      </dgm:t>
    </dgm:pt>
    <dgm:pt modelId="{A3371E88-BA5C-47DE-A8B4-DF45CE3C1FE4}">
      <dgm:prSet phldrT="[Text]"/>
      <dgm:spPr/>
      <dgm:t>
        <a:bodyPr/>
        <a:lstStyle/>
        <a:p>
          <a:r>
            <a:rPr lang="en-US"/>
            <a:t>Acquire &amp; Hold</a:t>
          </a:r>
        </a:p>
      </dgm:t>
    </dgm:pt>
    <dgm:pt modelId="{7A697865-9086-427D-9B16-0E0EE86C30AD}" type="parTrans" cxnId="{046D7D0D-7ADE-48AA-AB78-3BC6C7427821}">
      <dgm:prSet/>
      <dgm:spPr/>
      <dgm:t>
        <a:bodyPr/>
        <a:lstStyle/>
        <a:p>
          <a:endParaRPr lang="en-US"/>
        </a:p>
      </dgm:t>
    </dgm:pt>
    <dgm:pt modelId="{6B96F004-3923-4C1F-8A0D-93BBCC198DFF}" type="sibTrans" cxnId="{046D7D0D-7ADE-48AA-AB78-3BC6C7427821}">
      <dgm:prSet/>
      <dgm:spPr/>
      <dgm:t>
        <a:bodyPr/>
        <a:lstStyle/>
        <a:p>
          <a:endParaRPr lang="en-US"/>
        </a:p>
      </dgm:t>
    </dgm:pt>
    <dgm:pt modelId="{A4338F3A-316D-46FD-8697-5B714F07D1EF}">
      <dgm:prSet phldrT="[Text]"/>
      <dgm:spPr/>
      <dgm:t>
        <a:bodyPr/>
        <a:lstStyle/>
        <a:p>
          <a:r>
            <a:rPr lang="en-US"/>
            <a:t>Develop</a:t>
          </a:r>
        </a:p>
      </dgm:t>
    </dgm:pt>
    <dgm:pt modelId="{9E212A49-7664-43A0-B3FA-CE2E2E34D5CB}" type="parTrans" cxnId="{C1AA8A71-1365-45B5-8B5C-2742E92A1B9B}">
      <dgm:prSet/>
      <dgm:spPr/>
      <dgm:t>
        <a:bodyPr/>
        <a:lstStyle/>
        <a:p>
          <a:endParaRPr lang="en-US"/>
        </a:p>
      </dgm:t>
    </dgm:pt>
    <dgm:pt modelId="{BFB5C154-BE1D-4527-AB1F-4018B666188C}" type="sibTrans" cxnId="{C1AA8A71-1365-45B5-8B5C-2742E92A1B9B}">
      <dgm:prSet/>
      <dgm:spPr/>
      <dgm:t>
        <a:bodyPr/>
        <a:lstStyle/>
        <a:p>
          <a:endParaRPr lang="en-US"/>
        </a:p>
      </dgm:t>
    </dgm:pt>
    <dgm:pt modelId="{1CA3A425-3E54-46C7-96ED-65D78AF4BCA4}">
      <dgm:prSet phldrT="[Text]"/>
      <dgm:spPr/>
      <dgm:t>
        <a:bodyPr/>
        <a:lstStyle/>
        <a:p>
          <a:r>
            <a:rPr lang="en-US"/>
            <a:t>Release</a:t>
          </a:r>
        </a:p>
      </dgm:t>
    </dgm:pt>
    <dgm:pt modelId="{8CBE808A-D34B-4F1D-8EEF-FA9F294F6617}" type="parTrans" cxnId="{967BD57D-FA70-4700-A4AC-B5315DBB3DE0}">
      <dgm:prSet/>
      <dgm:spPr/>
      <dgm:t>
        <a:bodyPr/>
        <a:lstStyle/>
        <a:p>
          <a:endParaRPr lang="en-US"/>
        </a:p>
      </dgm:t>
    </dgm:pt>
    <dgm:pt modelId="{82DCA914-AC46-4D98-91F1-85D8A98AF593}" type="sibTrans" cxnId="{967BD57D-FA70-4700-A4AC-B5315DBB3DE0}">
      <dgm:prSet/>
      <dgm:spPr/>
      <dgm:t>
        <a:bodyPr/>
        <a:lstStyle/>
        <a:p>
          <a:endParaRPr lang="en-US"/>
        </a:p>
      </dgm:t>
    </dgm:pt>
    <dgm:pt modelId="{B0D0B32F-8BAA-48F3-878E-00AC421BFC12}">
      <dgm:prSet phldrT="[Text]" custT="1"/>
      <dgm:spPr/>
      <dgm:t>
        <a:bodyPr/>
        <a:lstStyle/>
        <a:p>
          <a:r>
            <a:rPr lang="en-US" sz="800"/>
            <a:t>Land ready for housing development</a:t>
          </a:r>
        </a:p>
      </dgm:t>
    </dgm:pt>
    <dgm:pt modelId="{FF045DD6-5132-4E0E-B87C-319AE2ED83BD}" type="parTrans" cxnId="{CCF33705-A31A-400A-B806-A5AFAB3D26A0}">
      <dgm:prSet/>
      <dgm:spPr/>
      <dgm:t>
        <a:bodyPr/>
        <a:lstStyle/>
        <a:p>
          <a:endParaRPr lang="en-US"/>
        </a:p>
      </dgm:t>
    </dgm:pt>
    <dgm:pt modelId="{1188BB8B-DF99-4E27-91E4-DE5BBEC3A9C1}" type="sibTrans" cxnId="{CCF33705-A31A-400A-B806-A5AFAB3D26A0}">
      <dgm:prSet/>
      <dgm:spPr/>
      <dgm:t>
        <a:bodyPr/>
        <a:lstStyle/>
        <a:p>
          <a:endParaRPr lang="en-US"/>
        </a:p>
      </dgm:t>
    </dgm:pt>
    <dgm:pt modelId="{6A9A20E8-03DC-4AD0-907D-BD8B94B990C4}">
      <dgm:prSet phldrT="[Text]" custT="1"/>
      <dgm:spPr/>
      <dgm:t>
        <a:bodyPr/>
        <a:lstStyle/>
        <a:p>
          <a:r>
            <a:rPr lang="en-US" sz="800"/>
            <a:t>Housing developents</a:t>
          </a:r>
        </a:p>
      </dgm:t>
    </dgm:pt>
    <dgm:pt modelId="{3622BB93-43FF-4B1E-B0E9-288827DE5B0C}" type="parTrans" cxnId="{17D9338D-A54A-4107-9003-7054C984323B}">
      <dgm:prSet/>
      <dgm:spPr/>
      <dgm:t>
        <a:bodyPr/>
        <a:lstStyle/>
        <a:p>
          <a:endParaRPr lang="en-US"/>
        </a:p>
      </dgm:t>
    </dgm:pt>
    <dgm:pt modelId="{84063B1C-ACBD-408C-862F-2CF883617A0D}" type="sibTrans" cxnId="{17D9338D-A54A-4107-9003-7054C984323B}">
      <dgm:prSet/>
      <dgm:spPr/>
      <dgm:t>
        <a:bodyPr/>
        <a:lstStyle/>
        <a:p>
          <a:endParaRPr lang="en-US"/>
        </a:p>
      </dgm:t>
    </dgm:pt>
    <dgm:pt modelId="{E3664A7A-8817-49A2-BD72-B20687CD285D}">
      <dgm:prSet phldrT="[Text]" custT="1"/>
      <dgm:spPr/>
      <dgm:t>
        <a:bodyPr/>
        <a:lstStyle/>
        <a:p>
          <a:r>
            <a:rPr lang="en-US" sz="800"/>
            <a:t>Title deeds transfer (beneficiary, organ of state)</a:t>
          </a:r>
        </a:p>
      </dgm:t>
    </dgm:pt>
    <dgm:pt modelId="{874F1118-7393-4C8C-A258-19761DAFE23F}" type="parTrans" cxnId="{569BD042-DAE1-4497-83FE-1E25B61717BA}">
      <dgm:prSet/>
      <dgm:spPr/>
      <dgm:t>
        <a:bodyPr/>
        <a:lstStyle/>
        <a:p>
          <a:endParaRPr lang="en-US"/>
        </a:p>
      </dgm:t>
    </dgm:pt>
    <dgm:pt modelId="{F3225AF3-D108-4205-9485-6DAFCDFD54EB}" type="sibTrans" cxnId="{569BD042-DAE1-4497-83FE-1E25B61717BA}">
      <dgm:prSet/>
      <dgm:spPr/>
      <dgm:t>
        <a:bodyPr/>
        <a:lstStyle/>
        <a:p>
          <a:endParaRPr lang="en-US"/>
        </a:p>
      </dgm:t>
    </dgm:pt>
    <dgm:pt modelId="{57C157CD-6D06-44BA-A8F1-A822F9E06070}">
      <dgm:prSet phldrT="[Text]"/>
      <dgm:spPr/>
      <dgm:t>
        <a:bodyPr/>
        <a:lstStyle/>
        <a:p>
          <a:r>
            <a:rPr lang="en-US"/>
            <a:t>Research </a:t>
          </a:r>
        </a:p>
      </dgm:t>
    </dgm:pt>
    <dgm:pt modelId="{DEE7249A-7A27-403C-829E-2A8044F8A0E7}" type="sibTrans" cxnId="{6FF252AD-5B6A-4AC0-89FC-E19B668DC45E}">
      <dgm:prSet/>
      <dgm:spPr/>
      <dgm:t>
        <a:bodyPr/>
        <a:lstStyle/>
        <a:p>
          <a:endParaRPr lang="en-US"/>
        </a:p>
      </dgm:t>
    </dgm:pt>
    <dgm:pt modelId="{77DA2580-BBE6-4FB1-BAEA-FBB54B672D6A}" type="parTrans" cxnId="{6FF252AD-5B6A-4AC0-89FC-E19B668DC45E}">
      <dgm:prSet/>
      <dgm:spPr/>
      <dgm:t>
        <a:bodyPr/>
        <a:lstStyle/>
        <a:p>
          <a:endParaRPr lang="en-US"/>
        </a:p>
      </dgm:t>
    </dgm:pt>
    <dgm:pt modelId="{C4A7F190-EC0B-4230-AF1B-9B339AAACE2B}">
      <dgm:prSet phldrT="[Text]" custT="1"/>
      <dgm:spPr/>
      <dgm:t>
        <a:bodyPr/>
        <a:lstStyle/>
        <a:p>
          <a:r>
            <a:rPr lang="en-US" sz="800"/>
            <a:t>Housing needs analysis</a:t>
          </a:r>
        </a:p>
      </dgm:t>
    </dgm:pt>
    <dgm:pt modelId="{9B745ECD-D2DE-4185-8C86-84C737B3922F}" type="sibTrans" cxnId="{FE24C66B-46E3-432B-84D0-C9099005551A}">
      <dgm:prSet/>
      <dgm:spPr/>
      <dgm:t>
        <a:bodyPr/>
        <a:lstStyle/>
        <a:p>
          <a:endParaRPr lang="en-US"/>
        </a:p>
      </dgm:t>
    </dgm:pt>
    <dgm:pt modelId="{4E46A8DB-4B7E-478F-890F-1899D1EADEE4}" type="parTrans" cxnId="{FE24C66B-46E3-432B-84D0-C9099005551A}">
      <dgm:prSet/>
      <dgm:spPr/>
      <dgm:t>
        <a:bodyPr/>
        <a:lstStyle/>
        <a:p>
          <a:endParaRPr lang="en-US"/>
        </a:p>
      </dgm:t>
    </dgm:pt>
    <dgm:pt modelId="{7BC84D13-93C7-4AF1-87BD-2552F0411034}">
      <dgm:prSet phldrT="[Text]" custT="1"/>
      <dgm:spPr/>
      <dgm:t>
        <a:bodyPr/>
        <a:lstStyle/>
        <a:p>
          <a:r>
            <a:rPr lang="en-US" sz="800"/>
            <a:t>Priority development areas</a:t>
          </a:r>
        </a:p>
      </dgm:t>
    </dgm:pt>
    <dgm:pt modelId="{86D442DC-32F3-4E1A-B6B8-8AAE8D0824F4}" type="sibTrans" cxnId="{2CA3746D-11B5-405E-AEEA-7EC75B81BC03}">
      <dgm:prSet/>
      <dgm:spPr/>
      <dgm:t>
        <a:bodyPr/>
        <a:lstStyle/>
        <a:p>
          <a:endParaRPr lang="en-US"/>
        </a:p>
      </dgm:t>
    </dgm:pt>
    <dgm:pt modelId="{9EF5C658-C624-4EA0-99C6-0B607ED0670E}" type="parTrans" cxnId="{2CA3746D-11B5-405E-AEEA-7EC75B81BC03}">
      <dgm:prSet/>
      <dgm:spPr/>
      <dgm:t>
        <a:bodyPr/>
        <a:lstStyle/>
        <a:p>
          <a:endParaRPr lang="en-US"/>
        </a:p>
      </dgm:t>
    </dgm:pt>
    <dgm:pt modelId="{EEEBCEAA-E99A-4B67-9755-E146F038438F}">
      <dgm:prSet phldrT="[Text]" custT="1"/>
      <dgm:spPr/>
      <dgm:t>
        <a:bodyPr/>
        <a:lstStyle/>
        <a:p>
          <a:r>
            <a:rPr lang="en-US" sz="800"/>
            <a:t>National Spatial Development Framework</a:t>
          </a:r>
        </a:p>
      </dgm:t>
    </dgm:pt>
    <dgm:pt modelId="{4D02B455-4A45-43AB-8CE3-5A5EC40D1B4C}" type="sibTrans" cxnId="{02471C03-EDC0-4C20-AA38-CF14D7B4B147}">
      <dgm:prSet/>
      <dgm:spPr/>
      <dgm:t>
        <a:bodyPr/>
        <a:lstStyle/>
        <a:p>
          <a:endParaRPr lang="en-US"/>
        </a:p>
      </dgm:t>
    </dgm:pt>
    <dgm:pt modelId="{EFCF0885-01F1-4B84-9597-18BB15E1E571}" type="parTrans" cxnId="{02471C03-EDC0-4C20-AA38-CF14D7B4B147}">
      <dgm:prSet/>
      <dgm:spPr/>
      <dgm:t>
        <a:bodyPr/>
        <a:lstStyle/>
        <a:p>
          <a:endParaRPr lang="en-US"/>
        </a:p>
      </dgm:t>
    </dgm:pt>
    <dgm:pt modelId="{9BD83752-6792-4899-B916-5A964007CEF9}" type="pres">
      <dgm:prSet presAssocID="{67368DE3-BCAD-40C4-8964-1D083BBE6D01}" presName="diagram" presStyleCnt="0">
        <dgm:presLayoutVars>
          <dgm:chPref val="1"/>
          <dgm:dir/>
          <dgm:animOne val="branch"/>
          <dgm:animLvl val="lvl"/>
          <dgm:resizeHandles/>
        </dgm:presLayoutVars>
      </dgm:prSet>
      <dgm:spPr/>
    </dgm:pt>
    <dgm:pt modelId="{7DFADA4D-4534-4E2D-AA16-25ED89CE69D3}" type="pres">
      <dgm:prSet presAssocID="{57C157CD-6D06-44BA-A8F1-A822F9E06070}" presName="root" presStyleCnt="0"/>
      <dgm:spPr/>
    </dgm:pt>
    <dgm:pt modelId="{36D57EC4-91A6-4EB5-865F-80753AF7A080}" type="pres">
      <dgm:prSet presAssocID="{57C157CD-6D06-44BA-A8F1-A822F9E06070}" presName="rootComposite" presStyleCnt="0"/>
      <dgm:spPr/>
    </dgm:pt>
    <dgm:pt modelId="{C356C230-65A5-4865-B3EC-0BDCED9B4378}" type="pres">
      <dgm:prSet presAssocID="{57C157CD-6D06-44BA-A8F1-A822F9E06070}" presName="rootText" presStyleLbl="node1" presStyleIdx="0" presStyleCnt="5" custScaleX="253590" custScaleY="228437"/>
      <dgm:spPr/>
    </dgm:pt>
    <dgm:pt modelId="{07ECB95F-574A-42A0-A758-4FE30E18B5AC}" type="pres">
      <dgm:prSet presAssocID="{57C157CD-6D06-44BA-A8F1-A822F9E06070}" presName="rootConnector" presStyleLbl="node1" presStyleIdx="0" presStyleCnt="5"/>
      <dgm:spPr/>
    </dgm:pt>
    <dgm:pt modelId="{DF441F30-0501-423B-B248-BDD118AE40D0}" type="pres">
      <dgm:prSet presAssocID="{57C157CD-6D06-44BA-A8F1-A822F9E06070}" presName="childShape" presStyleCnt="0"/>
      <dgm:spPr/>
    </dgm:pt>
    <dgm:pt modelId="{EAE9381D-5732-4D55-9295-0BBE7B4D3A71}" type="pres">
      <dgm:prSet presAssocID="{EFCF0885-01F1-4B84-9597-18BB15E1E571}" presName="Name13" presStyleLbl="parChTrans1D2" presStyleIdx="0" presStyleCnt="7"/>
      <dgm:spPr/>
    </dgm:pt>
    <dgm:pt modelId="{51E9BCC7-882A-4118-A52C-7BA2A0CDF3F3}" type="pres">
      <dgm:prSet presAssocID="{EEEBCEAA-E99A-4B67-9755-E146F038438F}" presName="childText" presStyleLbl="bgAcc1" presStyleIdx="0" presStyleCnt="7" custScaleX="223660" custScaleY="171771" custLinFactNeighborX="7146" custLinFactNeighborY="20009">
        <dgm:presLayoutVars>
          <dgm:bulletEnabled val="1"/>
        </dgm:presLayoutVars>
      </dgm:prSet>
      <dgm:spPr/>
    </dgm:pt>
    <dgm:pt modelId="{75C30D49-8195-4E26-961A-B08537D62EDA}" type="pres">
      <dgm:prSet presAssocID="{9EF5C658-C624-4EA0-99C6-0B607ED0670E}" presName="Name13" presStyleLbl="parChTrans1D2" presStyleIdx="1" presStyleCnt="7"/>
      <dgm:spPr/>
    </dgm:pt>
    <dgm:pt modelId="{59D0108C-437D-405F-AB75-DB510FC08CA8}" type="pres">
      <dgm:prSet presAssocID="{7BC84D13-93C7-4AF1-87BD-2552F0411034}" presName="childText" presStyleLbl="bgAcc1" presStyleIdx="1" presStyleCnt="7" custScaleX="223660" custScaleY="171771" custLinFactNeighborX="5208" custLinFactNeighborY="26565">
        <dgm:presLayoutVars>
          <dgm:bulletEnabled val="1"/>
        </dgm:presLayoutVars>
      </dgm:prSet>
      <dgm:spPr/>
    </dgm:pt>
    <dgm:pt modelId="{DEC5CD68-7743-4CF2-B1A9-2BA788C83843}" type="pres">
      <dgm:prSet presAssocID="{4E46A8DB-4B7E-478F-890F-1899D1EADEE4}" presName="Name13" presStyleLbl="parChTrans1D2" presStyleIdx="2" presStyleCnt="7"/>
      <dgm:spPr/>
    </dgm:pt>
    <dgm:pt modelId="{8AD81041-46AC-4928-A068-D487122BFA54}" type="pres">
      <dgm:prSet presAssocID="{C4A7F190-EC0B-4230-AF1B-9B339AAACE2B}" presName="childText" presStyleLbl="bgAcc1" presStyleIdx="2" presStyleCnt="7" custScaleX="223660" custScaleY="171771" custLinFactNeighborX="4946" custLinFactNeighborY="51142">
        <dgm:presLayoutVars>
          <dgm:bulletEnabled val="1"/>
        </dgm:presLayoutVars>
      </dgm:prSet>
      <dgm:spPr/>
    </dgm:pt>
    <dgm:pt modelId="{96E93A94-3267-4DB6-9927-CBABAF7185D0}" type="pres">
      <dgm:prSet presAssocID="{E7B02FE9-FE1C-42DF-8D98-D5DCD1D74243}" presName="root" presStyleCnt="0"/>
      <dgm:spPr/>
    </dgm:pt>
    <dgm:pt modelId="{371DC733-AF76-4016-84E7-DD99745FD429}" type="pres">
      <dgm:prSet presAssocID="{E7B02FE9-FE1C-42DF-8D98-D5DCD1D74243}" presName="rootComposite" presStyleCnt="0"/>
      <dgm:spPr/>
    </dgm:pt>
    <dgm:pt modelId="{8D2EF571-80BC-406F-8226-36CDC0D0DBC5}" type="pres">
      <dgm:prSet presAssocID="{E7B02FE9-FE1C-42DF-8D98-D5DCD1D74243}" presName="rootText" presStyleLbl="node1" presStyleIdx="1" presStyleCnt="5" custScaleX="253589" custScaleY="228437"/>
      <dgm:spPr/>
    </dgm:pt>
    <dgm:pt modelId="{3C2EBB56-9ED9-4D87-BED4-0A0E557501DD}" type="pres">
      <dgm:prSet presAssocID="{E7B02FE9-FE1C-42DF-8D98-D5DCD1D74243}" presName="rootConnector" presStyleLbl="node1" presStyleIdx="1" presStyleCnt="5"/>
      <dgm:spPr/>
    </dgm:pt>
    <dgm:pt modelId="{345C88FA-7CAA-4F26-B862-7CC84D885A27}" type="pres">
      <dgm:prSet presAssocID="{E7B02FE9-FE1C-42DF-8D98-D5DCD1D74243}" presName="childShape" presStyleCnt="0"/>
      <dgm:spPr/>
    </dgm:pt>
    <dgm:pt modelId="{33F165CB-F7D8-4F9D-AACD-5A904D68E7DA}" type="pres">
      <dgm:prSet presAssocID="{720FB77A-4AEC-4527-82B0-63422DFB13F3}" presName="Name13" presStyleLbl="parChTrans1D2" presStyleIdx="3" presStyleCnt="7"/>
      <dgm:spPr/>
    </dgm:pt>
    <dgm:pt modelId="{807B2573-52BB-4517-8FF6-EF5E5C0BBEBE}" type="pres">
      <dgm:prSet presAssocID="{8B11263C-FBFA-402C-A1CA-AFA8843312DA}" presName="childText" presStyleLbl="bgAcc1" presStyleIdx="3" presStyleCnt="7" custScaleX="223660" custScaleY="171771" custLinFactNeighborX="7146" custLinFactNeighborY="17151">
        <dgm:presLayoutVars>
          <dgm:bulletEnabled val="1"/>
        </dgm:presLayoutVars>
      </dgm:prSet>
      <dgm:spPr/>
    </dgm:pt>
    <dgm:pt modelId="{60A5663A-FA2E-467A-A6A0-6C8298A3FC10}" type="pres">
      <dgm:prSet presAssocID="{A3371E88-BA5C-47DE-A8B4-DF45CE3C1FE4}" presName="root" presStyleCnt="0"/>
      <dgm:spPr/>
    </dgm:pt>
    <dgm:pt modelId="{36E0B611-4839-4FC3-B4B1-6B4F4C745A7B}" type="pres">
      <dgm:prSet presAssocID="{A3371E88-BA5C-47DE-A8B4-DF45CE3C1FE4}" presName="rootComposite" presStyleCnt="0"/>
      <dgm:spPr/>
    </dgm:pt>
    <dgm:pt modelId="{FED0C0C6-FDDB-4A02-BD37-467233557B0F}" type="pres">
      <dgm:prSet presAssocID="{A3371E88-BA5C-47DE-A8B4-DF45CE3C1FE4}" presName="rootText" presStyleLbl="node1" presStyleIdx="2" presStyleCnt="5" custScaleX="253589" custScaleY="228437"/>
      <dgm:spPr/>
    </dgm:pt>
    <dgm:pt modelId="{CBED4F77-0E76-417F-A78B-6BB7E429CF34}" type="pres">
      <dgm:prSet presAssocID="{A3371E88-BA5C-47DE-A8B4-DF45CE3C1FE4}" presName="rootConnector" presStyleLbl="node1" presStyleIdx="2" presStyleCnt="5"/>
      <dgm:spPr/>
    </dgm:pt>
    <dgm:pt modelId="{62E93839-D49E-476F-8F5A-314C854CB1C7}" type="pres">
      <dgm:prSet presAssocID="{A3371E88-BA5C-47DE-A8B4-DF45CE3C1FE4}" presName="childShape" presStyleCnt="0"/>
      <dgm:spPr/>
    </dgm:pt>
    <dgm:pt modelId="{6770B2E1-64C3-46DE-B53C-873F49897F6F}" type="pres">
      <dgm:prSet presAssocID="{FF045DD6-5132-4E0E-B87C-319AE2ED83BD}" presName="Name13" presStyleLbl="parChTrans1D2" presStyleIdx="4" presStyleCnt="7"/>
      <dgm:spPr/>
    </dgm:pt>
    <dgm:pt modelId="{D2E75B99-11BD-4728-A6A1-F6BDA3D528A0}" type="pres">
      <dgm:prSet presAssocID="{B0D0B32F-8BAA-48F3-878E-00AC421BFC12}" presName="childText" presStyleLbl="bgAcc1" presStyleIdx="4" presStyleCnt="7" custScaleX="223660" custScaleY="171771" custLinFactNeighborX="10720" custLinFactNeighborY="22867">
        <dgm:presLayoutVars>
          <dgm:bulletEnabled val="1"/>
        </dgm:presLayoutVars>
      </dgm:prSet>
      <dgm:spPr/>
    </dgm:pt>
    <dgm:pt modelId="{38D24570-C896-4052-BC1B-24E9D992FAF8}" type="pres">
      <dgm:prSet presAssocID="{A4338F3A-316D-46FD-8697-5B714F07D1EF}" presName="root" presStyleCnt="0"/>
      <dgm:spPr/>
    </dgm:pt>
    <dgm:pt modelId="{7A46A4AB-B492-4ACA-95CB-D126341951FF}" type="pres">
      <dgm:prSet presAssocID="{A4338F3A-316D-46FD-8697-5B714F07D1EF}" presName="rootComposite" presStyleCnt="0"/>
      <dgm:spPr/>
    </dgm:pt>
    <dgm:pt modelId="{63F894B5-C965-4903-B67C-241287EFE371}" type="pres">
      <dgm:prSet presAssocID="{A4338F3A-316D-46FD-8697-5B714F07D1EF}" presName="rootText" presStyleLbl="node1" presStyleIdx="3" presStyleCnt="5" custScaleX="253589" custScaleY="228437" custLinFactNeighborX="1935" custLinFactNeighborY="15"/>
      <dgm:spPr/>
    </dgm:pt>
    <dgm:pt modelId="{FA130633-A81B-472D-8B35-C386B945DA6C}" type="pres">
      <dgm:prSet presAssocID="{A4338F3A-316D-46FD-8697-5B714F07D1EF}" presName="rootConnector" presStyleLbl="node1" presStyleIdx="3" presStyleCnt="5"/>
      <dgm:spPr/>
    </dgm:pt>
    <dgm:pt modelId="{EE4DC070-298D-44BE-8759-74E0DD0A2B0D}" type="pres">
      <dgm:prSet presAssocID="{A4338F3A-316D-46FD-8697-5B714F07D1EF}" presName="childShape" presStyleCnt="0"/>
      <dgm:spPr/>
    </dgm:pt>
    <dgm:pt modelId="{E8E6F759-75D4-4FF9-A959-1733684DE293}" type="pres">
      <dgm:prSet presAssocID="{3622BB93-43FF-4B1E-B0E9-288827DE5B0C}" presName="Name13" presStyleLbl="parChTrans1D2" presStyleIdx="5" presStyleCnt="7"/>
      <dgm:spPr/>
    </dgm:pt>
    <dgm:pt modelId="{E9BED598-40B8-4258-8D2A-9869283E4FE8}" type="pres">
      <dgm:prSet presAssocID="{6A9A20E8-03DC-4AD0-907D-BD8B94B990C4}" presName="childText" presStyleLbl="bgAcc1" presStyleIdx="5" presStyleCnt="7" custScaleX="223660" custScaleY="171771" custLinFactNeighborX="19502" custLinFactNeighborY="13500">
        <dgm:presLayoutVars>
          <dgm:bulletEnabled val="1"/>
        </dgm:presLayoutVars>
      </dgm:prSet>
      <dgm:spPr/>
    </dgm:pt>
    <dgm:pt modelId="{0F071374-8391-4541-8368-B0C3034868BB}" type="pres">
      <dgm:prSet presAssocID="{1CA3A425-3E54-46C7-96ED-65D78AF4BCA4}" presName="root" presStyleCnt="0"/>
      <dgm:spPr/>
    </dgm:pt>
    <dgm:pt modelId="{3DF31456-60B7-4183-940E-05881F316800}" type="pres">
      <dgm:prSet presAssocID="{1CA3A425-3E54-46C7-96ED-65D78AF4BCA4}" presName="rootComposite" presStyleCnt="0"/>
      <dgm:spPr/>
    </dgm:pt>
    <dgm:pt modelId="{52039550-4F2C-4AF0-ABDE-60751517FBA8}" type="pres">
      <dgm:prSet presAssocID="{1CA3A425-3E54-46C7-96ED-65D78AF4BCA4}" presName="rootText" presStyleLbl="node1" presStyleIdx="4" presStyleCnt="5" custScaleX="253589" custScaleY="228437" custLinFactNeighborX="48893" custLinFactNeighborY="6136"/>
      <dgm:spPr/>
    </dgm:pt>
    <dgm:pt modelId="{1EE9509D-4E56-4E45-9B9C-26B7BE10B164}" type="pres">
      <dgm:prSet presAssocID="{1CA3A425-3E54-46C7-96ED-65D78AF4BCA4}" presName="rootConnector" presStyleLbl="node1" presStyleIdx="4" presStyleCnt="5"/>
      <dgm:spPr/>
    </dgm:pt>
    <dgm:pt modelId="{6F4CF823-D566-4017-A1D0-792AA3539952}" type="pres">
      <dgm:prSet presAssocID="{1CA3A425-3E54-46C7-96ED-65D78AF4BCA4}" presName="childShape" presStyleCnt="0"/>
      <dgm:spPr/>
    </dgm:pt>
    <dgm:pt modelId="{5B30C6B9-21BC-4E83-9A6F-83E068EB1A71}" type="pres">
      <dgm:prSet presAssocID="{874F1118-7393-4C8C-A258-19761DAFE23F}" presName="Name13" presStyleLbl="parChTrans1D2" presStyleIdx="6" presStyleCnt="7"/>
      <dgm:spPr/>
    </dgm:pt>
    <dgm:pt modelId="{8E28F546-D370-4EC8-8482-F55A3E24355F}" type="pres">
      <dgm:prSet presAssocID="{E3664A7A-8817-49A2-BD72-B20687CD285D}" presName="childText" presStyleLbl="bgAcc1" presStyleIdx="6" presStyleCnt="7" custScaleX="223660" custScaleY="220785" custLinFactNeighborX="13285" custLinFactNeighborY="26119">
        <dgm:presLayoutVars>
          <dgm:bulletEnabled val="1"/>
        </dgm:presLayoutVars>
      </dgm:prSet>
      <dgm:spPr/>
    </dgm:pt>
  </dgm:ptLst>
  <dgm:cxnLst>
    <dgm:cxn modelId="{02471C03-EDC0-4C20-AA38-CF14D7B4B147}" srcId="{57C157CD-6D06-44BA-A8F1-A822F9E06070}" destId="{EEEBCEAA-E99A-4B67-9755-E146F038438F}" srcOrd="0" destOrd="0" parTransId="{EFCF0885-01F1-4B84-9597-18BB15E1E571}" sibTransId="{4D02B455-4A45-43AB-8CE3-5A5EC40D1B4C}"/>
    <dgm:cxn modelId="{CCF33705-A31A-400A-B806-A5AFAB3D26A0}" srcId="{A3371E88-BA5C-47DE-A8B4-DF45CE3C1FE4}" destId="{B0D0B32F-8BAA-48F3-878E-00AC421BFC12}" srcOrd="0" destOrd="0" parTransId="{FF045DD6-5132-4E0E-B87C-319AE2ED83BD}" sibTransId="{1188BB8B-DF99-4E27-91E4-DE5BBEC3A9C1}"/>
    <dgm:cxn modelId="{046D7D0D-7ADE-48AA-AB78-3BC6C7427821}" srcId="{67368DE3-BCAD-40C4-8964-1D083BBE6D01}" destId="{A3371E88-BA5C-47DE-A8B4-DF45CE3C1FE4}" srcOrd="2" destOrd="0" parTransId="{7A697865-9086-427D-9B16-0E0EE86C30AD}" sibTransId="{6B96F004-3923-4C1F-8A0D-93BBCC198DFF}"/>
    <dgm:cxn modelId="{6D3DF613-8BAE-484B-8A88-D9BD93141B39}" srcId="{67368DE3-BCAD-40C4-8964-1D083BBE6D01}" destId="{E7B02FE9-FE1C-42DF-8D98-D5DCD1D74243}" srcOrd="1" destOrd="0" parTransId="{84732878-4705-4A9F-BAA3-C7D2EAF9FAA5}" sibTransId="{CD085BC5-017E-451D-AA4B-01F0C5A78A74}"/>
    <dgm:cxn modelId="{83967538-7416-4581-9DFE-1E773EBCA564}" type="presOf" srcId="{E3664A7A-8817-49A2-BD72-B20687CD285D}" destId="{8E28F546-D370-4EC8-8482-F55A3E24355F}" srcOrd="0" destOrd="0" presId="urn:microsoft.com/office/officeart/2005/8/layout/hierarchy3"/>
    <dgm:cxn modelId="{3B919E3F-313E-45F2-99F4-76B4BA06FE10}" type="presOf" srcId="{FF045DD6-5132-4E0E-B87C-319AE2ED83BD}" destId="{6770B2E1-64C3-46DE-B53C-873F49897F6F}" srcOrd="0" destOrd="0" presId="urn:microsoft.com/office/officeart/2005/8/layout/hierarchy3"/>
    <dgm:cxn modelId="{F828845B-F3DB-419D-AB72-FA95506C5910}" type="presOf" srcId="{B0D0B32F-8BAA-48F3-878E-00AC421BFC12}" destId="{D2E75B99-11BD-4728-A6A1-F6BDA3D528A0}" srcOrd="0" destOrd="0" presId="urn:microsoft.com/office/officeart/2005/8/layout/hierarchy3"/>
    <dgm:cxn modelId="{569BD042-DAE1-4497-83FE-1E25B61717BA}" srcId="{1CA3A425-3E54-46C7-96ED-65D78AF4BCA4}" destId="{E3664A7A-8817-49A2-BD72-B20687CD285D}" srcOrd="0" destOrd="0" parTransId="{874F1118-7393-4C8C-A258-19761DAFE23F}" sibTransId="{F3225AF3-D108-4205-9485-6DAFCDFD54EB}"/>
    <dgm:cxn modelId="{C7C8F148-519A-4B79-A2A9-C2C529719D2F}" type="presOf" srcId="{8B11263C-FBFA-402C-A1CA-AFA8843312DA}" destId="{807B2573-52BB-4517-8FF6-EF5E5C0BBEBE}" srcOrd="0" destOrd="0" presId="urn:microsoft.com/office/officeart/2005/8/layout/hierarchy3"/>
    <dgm:cxn modelId="{FE24C66B-46E3-432B-84D0-C9099005551A}" srcId="{57C157CD-6D06-44BA-A8F1-A822F9E06070}" destId="{C4A7F190-EC0B-4230-AF1B-9B339AAACE2B}" srcOrd="2" destOrd="0" parTransId="{4E46A8DB-4B7E-478F-890F-1899D1EADEE4}" sibTransId="{9B745ECD-D2DE-4185-8C86-84C737B3922F}"/>
    <dgm:cxn modelId="{2CA3746D-11B5-405E-AEEA-7EC75B81BC03}" srcId="{57C157CD-6D06-44BA-A8F1-A822F9E06070}" destId="{7BC84D13-93C7-4AF1-87BD-2552F0411034}" srcOrd="1" destOrd="0" parTransId="{9EF5C658-C624-4EA0-99C6-0B607ED0670E}" sibTransId="{86D442DC-32F3-4E1A-B6B8-8AAE8D0824F4}"/>
    <dgm:cxn modelId="{C1AA8A71-1365-45B5-8B5C-2742E92A1B9B}" srcId="{67368DE3-BCAD-40C4-8964-1D083BBE6D01}" destId="{A4338F3A-316D-46FD-8697-5B714F07D1EF}" srcOrd="3" destOrd="0" parTransId="{9E212A49-7664-43A0-B3FA-CE2E2E34D5CB}" sibTransId="{BFB5C154-BE1D-4527-AB1F-4018B666188C}"/>
    <dgm:cxn modelId="{33122D78-4484-4BDC-80D5-EE629E20A47C}" type="presOf" srcId="{4E46A8DB-4B7E-478F-890F-1899D1EADEE4}" destId="{DEC5CD68-7743-4CF2-B1A9-2BA788C83843}" srcOrd="0" destOrd="0" presId="urn:microsoft.com/office/officeart/2005/8/layout/hierarchy3"/>
    <dgm:cxn modelId="{967BD57D-FA70-4700-A4AC-B5315DBB3DE0}" srcId="{67368DE3-BCAD-40C4-8964-1D083BBE6D01}" destId="{1CA3A425-3E54-46C7-96ED-65D78AF4BCA4}" srcOrd="4" destOrd="0" parTransId="{8CBE808A-D34B-4F1D-8EEF-FA9F294F6617}" sibTransId="{82DCA914-AC46-4D98-91F1-85D8A98AF593}"/>
    <dgm:cxn modelId="{09626880-04D8-49D3-860A-0D619B39F6E0}" type="presOf" srcId="{9EF5C658-C624-4EA0-99C6-0B607ED0670E}" destId="{75C30D49-8195-4E26-961A-B08537D62EDA}" srcOrd="0" destOrd="0" presId="urn:microsoft.com/office/officeart/2005/8/layout/hierarchy3"/>
    <dgm:cxn modelId="{08CAF983-B0AF-4720-889C-BF03471F2FCE}" type="presOf" srcId="{A4338F3A-316D-46FD-8697-5B714F07D1EF}" destId="{63F894B5-C965-4903-B67C-241287EFE371}" srcOrd="0" destOrd="0" presId="urn:microsoft.com/office/officeart/2005/8/layout/hierarchy3"/>
    <dgm:cxn modelId="{BFBFC488-4A5C-4DC5-9ED2-009F68F1A4A6}" srcId="{E7B02FE9-FE1C-42DF-8D98-D5DCD1D74243}" destId="{8B11263C-FBFA-402C-A1CA-AFA8843312DA}" srcOrd="0" destOrd="0" parTransId="{720FB77A-4AEC-4527-82B0-63422DFB13F3}" sibTransId="{DC57867E-7B01-4DC5-AA74-FEA1738A0B18}"/>
    <dgm:cxn modelId="{17D9338D-A54A-4107-9003-7054C984323B}" srcId="{A4338F3A-316D-46FD-8697-5B714F07D1EF}" destId="{6A9A20E8-03DC-4AD0-907D-BD8B94B990C4}" srcOrd="0" destOrd="0" parTransId="{3622BB93-43FF-4B1E-B0E9-288827DE5B0C}" sibTransId="{84063B1C-ACBD-408C-862F-2CF883617A0D}"/>
    <dgm:cxn modelId="{E39AEA9A-8D1A-435B-B284-8CB7D7D857F1}" type="presOf" srcId="{720FB77A-4AEC-4527-82B0-63422DFB13F3}" destId="{33F165CB-F7D8-4F9D-AACD-5A904D68E7DA}" srcOrd="0" destOrd="0" presId="urn:microsoft.com/office/officeart/2005/8/layout/hierarchy3"/>
    <dgm:cxn modelId="{5A93BFA6-4B0D-4E11-8CBF-471AA4E4FA76}" type="presOf" srcId="{A4338F3A-316D-46FD-8697-5B714F07D1EF}" destId="{FA130633-A81B-472D-8B35-C386B945DA6C}" srcOrd="1" destOrd="0" presId="urn:microsoft.com/office/officeart/2005/8/layout/hierarchy3"/>
    <dgm:cxn modelId="{4EA568A9-FB13-4B00-AD95-FC55097E28A2}" type="presOf" srcId="{EEEBCEAA-E99A-4B67-9755-E146F038438F}" destId="{51E9BCC7-882A-4118-A52C-7BA2A0CDF3F3}" srcOrd="0" destOrd="0" presId="urn:microsoft.com/office/officeart/2005/8/layout/hierarchy3"/>
    <dgm:cxn modelId="{6FF252AD-5B6A-4AC0-89FC-E19B668DC45E}" srcId="{67368DE3-BCAD-40C4-8964-1D083BBE6D01}" destId="{57C157CD-6D06-44BA-A8F1-A822F9E06070}" srcOrd="0" destOrd="0" parTransId="{77DA2580-BBE6-4FB1-BAEA-FBB54B672D6A}" sibTransId="{DEE7249A-7A27-403C-829E-2A8044F8A0E7}"/>
    <dgm:cxn modelId="{7D516FAE-29BF-4F73-A674-D9A0FCAA4DA7}" type="presOf" srcId="{7BC84D13-93C7-4AF1-87BD-2552F0411034}" destId="{59D0108C-437D-405F-AB75-DB510FC08CA8}" srcOrd="0" destOrd="0" presId="urn:microsoft.com/office/officeart/2005/8/layout/hierarchy3"/>
    <dgm:cxn modelId="{E6F453B9-0B2C-44B8-88A7-036E8352BE97}" type="presOf" srcId="{874F1118-7393-4C8C-A258-19761DAFE23F}" destId="{5B30C6B9-21BC-4E83-9A6F-83E068EB1A71}" srcOrd="0" destOrd="0" presId="urn:microsoft.com/office/officeart/2005/8/layout/hierarchy3"/>
    <dgm:cxn modelId="{2FE8FFC0-73A0-4A08-9622-D696E7709BAC}" type="presOf" srcId="{1CA3A425-3E54-46C7-96ED-65D78AF4BCA4}" destId="{1EE9509D-4E56-4E45-9B9C-26B7BE10B164}" srcOrd="1" destOrd="0" presId="urn:microsoft.com/office/officeart/2005/8/layout/hierarchy3"/>
    <dgm:cxn modelId="{C55A2EC7-71CD-436A-9A06-B40541F92EDE}" type="presOf" srcId="{EFCF0885-01F1-4B84-9597-18BB15E1E571}" destId="{EAE9381D-5732-4D55-9295-0BBE7B4D3A71}" srcOrd="0" destOrd="0" presId="urn:microsoft.com/office/officeart/2005/8/layout/hierarchy3"/>
    <dgm:cxn modelId="{F404AAD0-48ED-4AB4-A4D9-4ABB31317185}" type="presOf" srcId="{67368DE3-BCAD-40C4-8964-1D083BBE6D01}" destId="{9BD83752-6792-4899-B916-5A964007CEF9}" srcOrd="0" destOrd="0" presId="urn:microsoft.com/office/officeart/2005/8/layout/hierarchy3"/>
    <dgm:cxn modelId="{54527ED1-FD0C-439D-A3AA-C70B1098EE08}" type="presOf" srcId="{3622BB93-43FF-4B1E-B0E9-288827DE5B0C}" destId="{E8E6F759-75D4-4FF9-A959-1733684DE293}" srcOrd="0" destOrd="0" presId="urn:microsoft.com/office/officeart/2005/8/layout/hierarchy3"/>
    <dgm:cxn modelId="{CCEEC7D5-3792-4006-8CF6-4B4911C79241}" type="presOf" srcId="{E7B02FE9-FE1C-42DF-8D98-D5DCD1D74243}" destId="{8D2EF571-80BC-406F-8226-36CDC0D0DBC5}" srcOrd="0" destOrd="0" presId="urn:microsoft.com/office/officeart/2005/8/layout/hierarchy3"/>
    <dgm:cxn modelId="{614B36D7-3E6A-4A65-B030-357E9C10712E}" type="presOf" srcId="{6A9A20E8-03DC-4AD0-907D-BD8B94B990C4}" destId="{E9BED598-40B8-4258-8D2A-9869283E4FE8}" srcOrd="0" destOrd="0" presId="urn:microsoft.com/office/officeart/2005/8/layout/hierarchy3"/>
    <dgm:cxn modelId="{B5920DE4-E85B-4745-9F08-327D0BF767B4}" type="presOf" srcId="{E7B02FE9-FE1C-42DF-8D98-D5DCD1D74243}" destId="{3C2EBB56-9ED9-4D87-BED4-0A0E557501DD}" srcOrd="1" destOrd="0" presId="urn:microsoft.com/office/officeart/2005/8/layout/hierarchy3"/>
    <dgm:cxn modelId="{952A50EE-EB60-4C7D-A03B-09C48665B7D1}" type="presOf" srcId="{57C157CD-6D06-44BA-A8F1-A822F9E06070}" destId="{C356C230-65A5-4865-B3EC-0BDCED9B4378}" srcOrd="0" destOrd="0" presId="urn:microsoft.com/office/officeart/2005/8/layout/hierarchy3"/>
    <dgm:cxn modelId="{8989D6F3-75D5-4EB7-9F05-A1E3FC90BCD4}" type="presOf" srcId="{C4A7F190-EC0B-4230-AF1B-9B339AAACE2B}" destId="{8AD81041-46AC-4928-A068-D487122BFA54}" srcOrd="0" destOrd="0" presId="urn:microsoft.com/office/officeart/2005/8/layout/hierarchy3"/>
    <dgm:cxn modelId="{DEE28AF8-6A80-49E7-B5AE-0996681A6058}" type="presOf" srcId="{57C157CD-6D06-44BA-A8F1-A822F9E06070}" destId="{07ECB95F-574A-42A0-A758-4FE30E18B5AC}" srcOrd="1" destOrd="0" presId="urn:microsoft.com/office/officeart/2005/8/layout/hierarchy3"/>
    <dgm:cxn modelId="{32A7F3FC-3FB7-4354-BB61-DA707718BC1C}" type="presOf" srcId="{A3371E88-BA5C-47DE-A8B4-DF45CE3C1FE4}" destId="{FED0C0C6-FDDB-4A02-BD37-467233557B0F}" srcOrd="0" destOrd="0" presId="urn:microsoft.com/office/officeart/2005/8/layout/hierarchy3"/>
    <dgm:cxn modelId="{9E6FCEFD-8A99-41D3-A844-4BC223C413B9}" type="presOf" srcId="{1CA3A425-3E54-46C7-96ED-65D78AF4BCA4}" destId="{52039550-4F2C-4AF0-ABDE-60751517FBA8}" srcOrd="0" destOrd="0" presId="urn:microsoft.com/office/officeart/2005/8/layout/hierarchy3"/>
    <dgm:cxn modelId="{3F0963FE-3299-4FDA-A9B6-2370BF7D7A60}" type="presOf" srcId="{A3371E88-BA5C-47DE-A8B4-DF45CE3C1FE4}" destId="{CBED4F77-0E76-417F-A78B-6BB7E429CF34}" srcOrd="1" destOrd="0" presId="urn:microsoft.com/office/officeart/2005/8/layout/hierarchy3"/>
    <dgm:cxn modelId="{6F4F94BA-E673-41B0-97D8-CC0ECE374D96}" type="presParOf" srcId="{9BD83752-6792-4899-B916-5A964007CEF9}" destId="{7DFADA4D-4534-4E2D-AA16-25ED89CE69D3}" srcOrd="0" destOrd="0" presId="urn:microsoft.com/office/officeart/2005/8/layout/hierarchy3"/>
    <dgm:cxn modelId="{75898246-B91D-483E-B2D9-82014C2E4E42}" type="presParOf" srcId="{7DFADA4D-4534-4E2D-AA16-25ED89CE69D3}" destId="{36D57EC4-91A6-4EB5-865F-80753AF7A080}" srcOrd="0" destOrd="0" presId="urn:microsoft.com/office/officeart/2005/8/layout/hierarchy3"/>
    <dgm:cxn modelId="{AE400D20-E069-4FA5-AD2C-3EBC6A87BA14}" type="presParOf" srcId="{36D57EC4-91A6-4EB5-865F-80753AF7A080}" destId="{C356C230-65A5-4865-B3EC-0BDCED9B4378}" srcOrd="0" destOrd="0" presId="urn:microsoft.com/office/officeart/2005/8/layout/hierarchy3"/>
    <dgm:cxn modelId="{E1C51C07-CEBC-49FB-B8AD-224ED779CB50}" type="presParOf" srcId="{36D57EC4-91A6-4EB5-865F-80753AF7A080}" destId="{07ECB95F-574A-42A0-A758-4FE30E18B5AC}" srcOrd="1" destOrd="0" presId="urn:microsoft.com/office/officeart/2005/8/layout/hierarchy3"/>
    <dgm:cxn modelId="{166312A3-9A96-4D24-B505-F942034899EE}" type="presParOf" srcId="{7DFADA4D-4534-4E2D-AA16-25ED89CE69D3}" destId="{DF441F30-0501-423B-B248-BDD118AE40D0}" srcOrd="1" destOrd="0" presId="urn:microsoft.com/office/officeart/2005/8/layout/hierarchy3"/>
    <dgm:cxn modelId="{FF213186-7CE4-48A3-8F08-9D0E85FCB437}" type="presParOf" srcId="{DF441F30-0501-423B-B248-BDD118AE40D0}" destId="{EAE9381D-5732-4D55-9295-0BBE7B4D3A71}" srcOrd="0" destOrd="0" presId="urn:microsoft.com/office/officeart/2005/8/layout/hierarchy3"/>
    <dgm:cxn modelId="{980EC036-0232-4A12-9FD6-33C5A39A7412}" type="presParOf" srcId="{DF441F30-0501-423B-B248-BDD118AE40D0}" destId="{51E9BCC7-882A-4118-A52C-7BA2A0CDF3F3}" srcOrd="1" destOrd="0" presId="urn:microsoft.com/office/officeart/2005/8/layout/hierarchy3"/>
    <dgm:cxn modelId="{ABCDD7BE-9472-4BB9-8E41-F03A7A1DDA63}" type="presParOf" srcId="{DF441F30-0501-423B-B248-BDD118AE40D0}" destId="{75C30D49-8195-4E26-961A-B08537D62EDA}" srcOrd="2" destOrd="0" presId="urn:microsoft.com/office/officeart/2005/8/layout/hierarchy3"/>
    <dgm:cxn modelId="{2147AC66-44AD-42F2-8359-3DA86EA4766A}" type="presParOf" srcId="{DF441F30-0501-423B-B248-BDD118AE40D0}" destId="{59D0108C-437D-405F-AB75-DB510FC08CA8}" srcOrd="3" destOrd="0" presId="urn:microsoft.com/office/officeart/2005/8/layout/hierarchy3"/>
    <dgm:cxn modelId="{04357BF6-F475-4A65-8C2E-CCE6903A9104}" type="presParOf" srcId="{DF441F30-0501-423B-B248-BDD118AE40D0}" destId="{DEC5CD68-7743-4CF2-B1A9-2BA788C83843}" srcOrd="4" destOrd="0" presId="urn:microsoft.com/office/officeart/2005/8/layout/hierarchy3"/>
    <dgm:cxn modelId="{7000DDF9-A007-4D6F-8051-3A876FC3E962}" type="presParOf" srcId="{DF441F30-0501-423B-B248-BDD118AE40D0}" destId="{8AD81041-46AC-4928-A068-D487122BFA54}" srcOrd="5" destOrd="0" presId="urn:microsoft.com/office/officeart/2005/8/layout/hierarchy3"/>
    <dgm:cxn modelId="{1867558E-FCFA-466C-8F81-CB59D8F1753D}" type="presParOf" srcId="{9BD83752-6792-4899-B916-5A964007CEF9}" destId="{96E93A94-3267-4DB6-9927-CBABAF7185D0}" srcOrd="1" destOrd="0" presId="urn:microsoft.com/office/officeart/2005/8/layout/hierarchy3"/>
    <dgm:cxn modelId="{8394430E-6EB2-482B-9D9D-6B216BFE8D06}" type="presParOf" srcId="{96E93A94-3267-4DB6-9927-CBABAF7185D0}" destId="{371DC733-AF76-4016-84E7-DD99745FD429}" srcOrd="0" destOrd="0" presId="urn:microsoft.com/office/officeart/2005/8/layout/hierarchy3"/>
    <dgm:cxn modelId="{A4E12503-983D-4E9D-9199-DA411C527679}" type="presParOf" srcId="{371DC733-AF76-4016-84E7-DD99745FD429}" destId="{8D2EF571-80BC-406F-8226-36CDC0D0DBC5}" srcOrd="0" destOrd="0" presId="urn:microsoft.com/office/officeart/2005/8/layout/hierarchy3"/>
    <dgm:cxn modelId="{88A9BDC9-EF03-488F-8A1E-182E8E4B43E7}" type="presParOf" srcId="{371DC733-AF76-4016-84E7-DD99745FD429}" destId="{3C2EBB56-9ED9-4D87-BED4-0A0E557501DD}" srcOrd="1" destOrd="0" presId="urn:microsoft.com/office/officeart/2005/8/layout/hierarchy3"/>
    <dgm:cxn modelId="{D7F72D36-6670-463D-8662-6C8569960F1F}" type="presParOf" srcId="{96E93A94-3267-4DB6-9927-CBABAF7185D0}" destId="{345C88FA-7CAA-4F26-B862-7CC84D885A27}" srcOrd="1" destOrd="0" presId="urn:microsoft.com/office/officeart/2005/8/layout/hierarchy3"/>
    <dgm:cxn modelId="{B0EA26AD-1EAD-46DC-A710-53E3314FF801}" type="presParOf" srcId="{345C88FA-7CAA-4F26-B862-7CC84D885A27}" destId="{33F165CB-F7D8-4F9D-AACD-5A904D68E7DA}" srcOrd="0" destOrd="0" presId="urn:microsoft.com/office/officeart/2005/8/layout/hierarchy3"/>
    <dgm:cxn modelId="{4F009E96-99C9-4B93-B76C-04E65FC432A6}" type="presParOf" srcId="{345C88FA-7CAA-4F26-B862-7CC84D885A27}" destId="{807B2573-52BB-4517-8FF6-EF5E5C0BBEBE}" srcOrd="1" destOrd="0" presId="urn:microsoft.com/office/officeart/2005/8/layout/hierarchy3"/>
    <dgm:cxn modelId="{7ABD4130-AF6E-407C-862D-9B33027C9ED6}" type="presParOf" srcId="{9BD83752-6792-4899-B916-5A964007CEF9}" destId="{60A5663A-FA2E-467A-A6A0-6C8298A3FC10}" srcOrd="2" destOrd="0" presId="urn:microsoft.com/office/officeart/2005/8/layout/hierarchy3"/>
    <dgm:cxn modelId="{112E0B21-1D91-4780-87C3-B3633722F41C}" type="presParOf" srcId="{60A5663A-FA2E-467A-A6A0-6C8298A3FC10}" destId="{36E0B611-4839-4FC3-B4B1-6B4F4C745A7B}" srcOrd="0" destOrd="0" presId="urn:microsoft.com/office/officeart/2005/8/layout/hierarchy3"/>
    <dgm:cxn modelId="{E60E2DAC-FC56-4C8D-9929-5A8BCDD17611}" type="presParOf" srcId="{36E0B611-4839-4FC3-B4B1-6B4F4C745A7B}" destId="{FED0C0C6-FDDB-4A02-BD37-467233557B0F}" srcOrd="0" destOrd="0" presId="urn:microsoft.com/office/officeart/2005/8/layout/hierarchy3"/>
    <dgm:cxn modelId="{D870A3D8-6218-4191-8C1C-AE725589AFCC}" type="presParOf" srcId="{36E0B611-4839-4FC3-B4B1-6B4F4C745A7B}" destId="{CBED4F77-0E76-417F-A78B-6BB7E429CF34}" srcOrd="1" destOrd="0" presId="urn:microsoft.com/office/officeart/2005/8/layout/hierarchy3"/>
    <dgm:cxn modelId="{8418A594-5056-4C0A-9D58-BF90105D1162}" type="presParOf" srcId="{60A5663A-FA2E-467A-A6A0-6C8298A3FC10}" destId="{62E93839-D49E-476F-8F5A-314C854CB1C7}" srcOrd="1" destOrd="0" presId="urn:microsoft.com/office/officeart/2005/8/layout/hierarchy3"/>
    <dgm:cxn modelId="{2DC32C93-AA6F-4AFD-B3FB-7C2827F7C60C}" type="presParOf" srcId="{62E93839-D49E-476F-8F5A-314C854CB1C7}" destId="{6770B2E1-64C3-46DE-B53C-873F49897F6F}" srcOrd="0" destOrd="0" presId="urn:microsoft.com/office/officeart/2005/8/layout/hierarchy3"/>
    <dgm:cxn modelId="{7DEB57A4-ED00-4964-95E6-E7A9B6FCFD53}" type="presParOf" srcId="{62E93839-D49E-476F-8F5A-314C854CB1C7}" destId="{D2E75B99-11BD-4728-A6A1-F6BDA3D528A0}" srcOrd="1" destOrd="0" presId="urn:microsoft.com/office/officeart/2005/8/layout/hierarchy3"/>
    <dgm:cxn modelId="{65478B7B-BDDA-4B03-B9DB-6A9BF2BF829F}" type="presParOf" srcId="{9BD83752-6792-4899-B916-5A964007CEF9}" destId="{38D24570-C896-4052-BC1B-24E9D992FAF8}" srcOrd="3" destOrd="0" presId="urn:microsoft.com/office/officeart/2005/8/layout/hierarchy3"/>
    <dgm:cxn modelId="{1219ADAD-9C42-4B08-834B-5389E06289B6}" type="presParOf" srcId="{38D24570-C896-4052-BC1B-24E9D992FAF8}" destId="{7A46A4AB-B492-4ACA-95CB-D126341951FF}" srcOrd="0" destOrd="0" presId="urn:microsoft.com/office/officeart/2005/8/layout/hierarchy3"/>
    <dgm:cxn modelId="{089B0A53-2CA2-48E2-9FA5-DF2511B6566C}" type="presParOf" srcId="{7A46A4AB-B492-4ACA-95CB-D126341951FF}" destId="{63F894B5-C965-4903-B67C-241287EFE371}" srcOrd="0" destOrd="0" presId="urn:microsoft.com/office/officeart/2005/8/layout/hierarchy3"/>
    <dgm:cxn modelId="{B664FD9B-67C1-4002-85C9-2B7E325B16BE}" type="presParOf" srcId="{7A46A4AB-B492-4ACA-95CB-D126341951FF}" destId="{FA130633-A81B-472D-8B35-C386B945DA6C}" srcOrd="1" destOrd="0" presId="urn:microsoft.com/office/officeart/2005/8/layout/hierarchy3"/>
    <dgm:cxn modelId="{3B139D5C-B056-40CF-994A-546A5E8B7E0D}" type="presParOf" srcId="{38D24570-C896-4052-BC1B-24E9D992FAF8}" destId="{EE4DC070-298D-44BE-8759-74E0DD0A2B0D}" srcOrd="1" destOrd="0" presId="urn:microsoft.com/office/officeart/2005/8/layout/hierarchy3"/>
    <dgm:cxn modelId="{FB6E7A6A-D3A6-4E3E-ACCA-499EF23FD518}" type="presParOf" srcId="{EE4DC070-298D-44BE-8759-74E0DD0A2B0D}" destId="{E8E6F759-75D4-4FF9-A959-1733684DE293}" srcOrd="0" destOrd="0" presId="urn:microsoft.com/office/officeart/2005/8/layout/hierarchy3"/>
    <dgm:cxn modelId="{49D2B3A7-789F-45FB-8A30-588A1D99683C}" type="presParOf" srcId="{EE4DC070-298D-44BE-8759-74E0DD0A2B0D}" destId="{E9BED598-40B8-4258-8D2A-9869283E4FE8}" srcOrd="1" destOrd="0" presId="urn:microsoft.com/office/officeart/2005/8/layout/hierarchy3"/>
    <dgm:cxn modelId="{CDE1DF94-2CAC-494B-A991-37426FB25EDE}" type="presParOf" srcId="{9BD83752-6792-4899-B916-5A964007CEF9}" destId="{0F071374-8391-4541-8368-B0C3034868BB}" srcOrd="4" destOrd="0" presId="urn:microsoft.com/office/officeart/2005/8/layout/hierarchy3"/>
    <dgm:cxn modelId="{29F8E20E-BBFF-4A42-BC99-B8963392A5A6}" type="presParOf" srcId="{0F071374-8391-4541-8368-B0C3034868BB}" destId="{3DF31456-60B7-4183-940E-05881F316800}" srcOrd="0" destOrd="0" presId="urn:microsoft.com/office/officeart/2005/8/layout/hierarchy3"/>
    <dgm:cxn modelId="{713BAC4C-A6E3-49A8-A493-BDD667DFA363}" type="presParOf" srcId="{3DF31456-60B7-4183-940E-05881F316800}" destId="{52039550-4F2C-4AF0-ABDE-60751517FBA8}" srcOrd="0" destOrd="0" presId="urn:microsoft.com/office/officeart/2005/8/layout/hierarchy3"/>
    <dgm:cxn modelId="{DB1767F2-D92F-4080-8BF6-6E3F88ADBFDB}" type="presParOf" srcId="{3DF31456-60B7-4183-940E-05881F316800}" destId="{1EE9509D-4E56-4E45-9B9C-26B7BE10B164}" srcOrd="1" destOrd="0" presId="urn:microsoft.com/office/officeart/2005/8/layout/hierarchy3"/>
    <dgm:cxn modelId="{12EE7D3E-681E-4BF5-AED7-C056F9217CA0}" type="presParOf" srcId="{0F071374-8391-4541-8368-B0C3034868BB}" destId="{6F4CF823-D566-4017-A1D0-792AA3539952}" srcOrd="1" destOrd="0" presId="urn:microsoft.com/office/officeart/2005/8/layout/hierarchy3"/>
    <dgm:cxn modelId="{E6F5AB07-8D26-4318-B975-39FA28BE62CF}" type="presParOf" srcId="{6F4CF823-D566-4017-A1D0-792AA3539952}" destId="{5B30C6B9-21BC-4E83-9A6F-83E068EB1A71}" srcOrd="0" destOrd="0" presId="urn:microsoft.com/office/officeart/2005/8/layout/hierarchy3"/>
    <dgm:cxn modelId="{7DDE15E5-F03B-4588-8C24-F707B130CB6D}" type="presParOf" srcId="{6F4CF823-D566-4017-A1D0-792AA3539952}" destId="{8E28F546-D370-4EC8-8482-F55A3E24355F}" srcOrd="1" destOrd="0" presId="urn:microsoft.com/office/officeart/2005/8/layout/hierarchy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356C230-65A5-4865-B3EC-0BDCED9B4378}">
      <dsp:nvSpPr>
        <dsp:cNvPr id="0" name=""/>
        <dsp:cNvSpPr/>
      </dsp:nvSpPr>
      <dsp:spPr>
        <a:xfrm>
          <a:off x="4611" y="214919"/>
          <a:ext cx="1197231" cy="53924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Research </a:t>
          </a:r>
        </a:p>
      </dsp:txBody>
      <dsp:txXfrm>
        <a:off x="20405" y="230713"/>
        <a:ext cx="1165643" cy="507652"/>
      </dsp:txXfrm>
    </dsp:sp>
    <dsp:sp modelId="{EAE9381D-5732-4D55-9295-0BBE7B4D3A71}">
      <dsp:nvSpPr>
        <dsp:cNvPr id="0" name=""/>
        <dsp:cNvSpPr/>
      </dsp:nvSpPr>
      <dsp:spPr>
        <a:xfrm>
          <a:off x="124334" y="754160"/>
          <a:ext cx="146712" cy="308985"/>
        </a:xfrm>
        <a:custGeom>
          <a:avLst/>
          <a:gdLst/>
          <a:ahLst/>
          <a:cxnLst/>
          <a:rect l="0" t="0" r="0" b="0"/>
          <a:pathLst>
            <a:path>
              <a:moveTo>
                <a:pt x="0" y="0"/>
              </a:moveTo>
              <a:lnTo>
                <a:pt x="0" y="308985"/>
              </a:lnTo>
              <a:lnTo>
                <a:pt x="146712" y="30898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1E9BCC7-882A-4118-A52C-7BA2A0CDF3F3}">
      <dsp:nvSpPr>
        <dsp:cNvPr id="0" name=""/>
        <dsp:cNvSpPr/>
      </dsp:nvSpPr>
      <dsp:spPr>
        <a:xfrm>
          <a:off x="271047" y="860407"/>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Spatial research housing need</a:t>
          </a:r>
        </a:p>
      </dsp:txBody>
      <dsp:txXfrm>
        <a:off x="282923" y="872283"/>
        <a:ext cx="820990" cy="381724"/>
      </dsp:txXfrm>
    </dsp:sp>
    <dsp:sp modelId="{75C30D49-8195-4E26-961A-B08537D62EDA}">
      <dsp:nvSpPr>
        <dsp:cNvPr id="0" name=""/>
        <dsp:cNvSpPr/>
      </dsp:nvSpPr>
      <dsp:spPr>
        <a:xfrm>
          <a:off x="124334" y="754160"/>
          <a:ext cx="139393" cy="788951"/>
        </a:xfrm>
        <a:custGeom>
          <a:avLst/>
          <a:gdLst/>
          <a:ahLst/>
          <a:cxnLst/>
          <a:rect l="0" t="0" r="0" b="0"/>
          <a:pathLst>
            <a:path>
              <a:moveTo>
                <a:pt x="0" y="0"/>
              </a:moveTo>
              <a:lnTo>
                <a:pt x="0" y="788951"/>
              </a:lnTo>
              <a:lnTo>
                <a:pt x="139393" y="78895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9D0108C-437D-405F-AB75-DB510FC08CA8}">
      <dsp:nvSpPr>
        <dsp:cNvPr id="0" name=""/>
        <dsp:cNvSpPr/>
      </dsp:nvSpPr>
      <dsp:spPr>
        <a:xfrm>
          <a:off x="263728" y="1340373"/>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Housing need research</a:t>
          </a:r>
        </a:p>
      </dsp:txBody>
      <dsp:txXfrm>
        <a:off x="275604" y="1352249"/>
        <a:ext cx="820990" cy="381724"/>
      </dsp:txXfrm>
    </dsp:sp>
    <dsp:sp modelId="{DEC5CD68-7743-4CF2-B1A9-2BA788C83843}">
      <dsp:nvSpPr>
        <dsp:cNvPr id="0" name=""/>
        <dsp:cNvSpPr/>
      </dsp:nvSpPr>
      <dsp:spPr>
        <a:xfrm>
          <a:off x="124334" y="754160"/>
          <a:ext cx="138403" cy="1311458"/>
        </a:xfrm>
        <a:custGeom>
          <a:avLst/>
          <a:gdLst/>
          <a:ahLst/>
          <a:cxnLst/>
          <a:rect l="0" t="0" r="0" b="0"/>
          <a:pathLst>
            <a:path>
              <a:moveTo>
                <a:pt x="0" y="0"/>
              </a:moveTo>
              <a:lnTo>
                <a:pt x="0" y="1311458"/>
              </a:lnTo>
              <a:lnTo>
                <a:pt x="138403" y="131145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AD81041-46AC-4928-A068-D487122BFA54}">
      <dsp:nvSpPr>
        <dsp:cNvPr id="0" name=""/>
        <dsp:cNvSpPr/>
      </dsp:nvSpPr>
      <dsp:spPr>
        <a:xfrm>
          <a:off x="262738" y="1862880"/>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Opportunity identification</a:t>
          </a:r>
        </a:p>
      </dsp:txBody>
      <dsp:txXfrm>
        <a:off x="274614" y="1874756"/>
        <a:ext cx="820990" cy="381724"/>
      </dsp:txXfrm>
    </dsp:sp>
    <dsp:sp modelId="{8D2EF571-80BC-406F-8226-36CDC0D0DBC5}">
      <dsp:nvSpPr>
        <dsp:cNvPr id="0" name=""/>
        <dsp:cNvSpPr/>
      </dsp:nvSpPr>
      <dsp:spPr>
        <a:xfrm>
          <a:off x="1319871" y="214919"/>
          <a:ext cx="1197226" cy="53924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Plan</a:t>
          </a:r>
        </a:p>
      </dsp:txBody>
      <dsp:txXfrm>
        <a:off x="1335665" y="230713"/>
        <a:ext cx="1165638" cy="507652"/>
      </dsp:txXfrm>
    </dsp:sp>
    <dsp:sp modelId="{33F165CB-F7D8-4F9D-AACD-5A904D68E7DA}">
      <dsp:nvSpPr>
        <dsp:cNvPr id="0" name=""/>
        <dsp:cNvSpPr/>
      </dsp:nvSpPr>
      <dsp:spPr>
        <a:xfrm>
          <a:off x="1439594" y="754160"/>
          <a:ext cx="146712" cy="302238"/>
        </a:xfrm>
        <a:custGeom>
          <a:avLst/>
          <a:gdLst/>
          <a:ahLst/>
          <a:cxnLst/>
          <a:rect l="0" t="0" r="0" b="0"/>
          <a:pathLst>
            <a:path>
              <a:moveTo>
                <a:pt x="0" y="0"/>
              </a:moveTo>
              <a:lnTo>
                <a:pt x="0" y="302238"/>
              </a:lnTo>
              <a:lnTo>
                <a:pt x="146712" y="30223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07B2573-52BB-4517-8FF6-EF5E5C0BBEBE}">
      <dsp:nvSpPr>
        <dsp:cNvPr id="0" name=""/>
        <dsp:cNvSpPr/>
      </dsp:nvSpPr>
      <dsp:spPr>
        <a:xfrm>
          <a:off x="1586306" y="853660"/>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Land identification</a:t>
          </a:r>
        </a:p>
      </dsp:txBody>
      <dsp:txXfrm>
        <a:off x="1598182" y="865536"/>
        <a:ext cx="820990" cy="381724"/>
      </dsp:txXfrm>
    </dsp:sp>
    <dsp:sp modelId="{AE2C7D18-06C8-4E5D-B3E3-D44C6D23A058}">
      <dsp:nvSpPr>
        <dsp:cNvPr id="0" name=""/>
        <dsp:cNvSpPr/>
      </dsp:nvSpPr>
      <dsp:spPr>
        <a:xfrm>
          <a:off x="1439594" y="754160"/>
          <a:ext cx="160211" cy="827454"/>
        </a:xfrm>
        <a:custGeom>
          <a:avLst/>
          <a:gdLst/>
          <a:ahLst/>
          <a:cxnLst/>
          <a:rect l="0" t="0" r="0" b="0"/>
          <a:pathLst>
            <a:path>
              <a:moveTo>
                <a:pt x="0" y="0"/>
              </a:moveTo>
              <a:lnTo>
                <a:pt x="0" y="827454"/>
              </a:lnTo>
              <a:lnTo>
                <a:pt x="160211" y="82745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F5DCAA7-298F-40DE-8357-099F6CC61D38}">
      <dsp:nvSpPr>
        <dsp:cNvPr id="0" name=""/>
        <dsp:cNvSpPr/>
      </dsp:nvSpPr>
      <dsp:spPr>
        <a:xfrm>
          <a:off x="1599805" y="1378876"/>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Feasibility studies</a:t>
          </a:r>
        </a:p>
      </dsp:txBody>
      <dsp:txXfrm>
        <a:off x="1611681" y="1390752"/>
        <a:ext cx="820990" cy="381724"/>
      </dsp:txXfrm>
    </dsp:sp>
    <dsp:sp modelId="{7D7FFF64-C0AE-44DC-8071-0AD4661E852E}">
      <dsp:nvSpPr>
        <dsp:cNvPr id="0" name=""/>
        <dsp:cNvSpPr/>
      </dsp:nvSpPr>
      <dsp:spPr>
        <a:xfrm>
          <a:off x="1439594" y="754160"/>
          <a:ext cx="166956" cy="1305440"/>
        </a:xfrm>
        <a:custGeom>
          <a:avLst/>
          <a:gdLst/>
          <a:ahLst/>
          <a:cxnLst/>
          <a:rect l="0" t="0" r="0" b="0"/>
          <a:pathLst>
            <a:path>
              <a:moveTo>
                <a:pt x="0" y="0"/>
              </a:moveTo>
              <a:lnTo>
                <a:pt x="0" y="1305440"/>
              </a:lnTo>
              <a:lnTo>
                <a:pt x="166956" y="130544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16B7B2D9-45F2-47ED-9A86-34055E3D7D69}">
      <dsp:nvSpPr>
        <dsp:cNvPr id="0" name=""/>
        <dsp:cNvSpPr/>
      </dsp:nvSpPr>
      <dsp:spPr>
        <a:xfrm>
          <a:off x="1606550" y="1856863"/>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Land planning</a:t>
          </a:r>
        </a:p>
      </dsp:txBody>
      <dsp:txXfrm>
        <a:off x="1618426" y="1868739"/>
        <a:ext cx="820990" cy="381724"/>
      </dsp:txXfrm>
    </dsp:sp>
    <dsp:sp modelId="{7984FA06-49F2-4C07-9C0C-F99A59D3AEC9}">
      <dsp:nvSpPr>
        <dsp:cNvPr id="0" name=""/>
        <dsp:cNvSpPr/>
      </dsp:nvSpPr>
      <dsp:spPr>
        <a:xfrm>
          <a:off x="1439594" y="754160"/>
          <a:ext cx="173705" cy="1790173"/>
        </a:xfrm>
        <a:custGeom>
          <a:avLst/>
          <a:gdLst/>
          <a:ahLst/>
          <a:cxnLst/>
          <a:rect l="0" t="0" r="0" b="0"/>
          <a:pathLst>
            <a:path>
              <a:moveTo>
                <a:pt x="0" y="0"/>
              </a:moveTo>
              <a:lnTo>
                <a:pt x="0" y="1790173"/>
              </a:lnTo>
              <a:lnTo>
                <a:pt x="173705" y="1790173"/>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F9B56D63-3F8C-4EBD-8ABE-3D33F67E20D6}">
      <dsp:nvSpPr>
        <dsp:cNvPr id="0" name=""/>
        <dsp:cNvSpPr/>
      </dsp:nvSpPr>
      <dsp:spPr>
        <a:xfrm>
          <a:off x="1613300" y="2341595"/>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Development planning</a:t>
          </a:r>
        </a:p>
      </dsp:txBody>
      <dsp:txXfrm>
        <a:off x="1625176" y="2353471"/>
        <a:ext cx="820990" cy="381724"/>
      </dsp:txXfrm>
    </dsp:sp>
    <dsp:sp modelId="{9C59C008-8076-4747-B96C-22903D7AA54E}">
      <dsp:nvSpPr>
        <dsp:cNvPr id="0" name=""/>
        <dsp:cNvSpPr/>
      </dsp:nvSpPr>
      <dsp:spPr>
        <a:xfrm>
          <a:off x="1439594" y="754160"/>
          <a:ext cx="173702" cy="2295150"/>
        </a:xfrm>
        <a:custGeom>
          <a:avLst/>
          <a:gdLst/>
          <a:ahLst/>
          <a:cxnLst/>
          <a:rect l="0" t="0" r="0" b="0"/>
          <a:pathLst>
            <a:path>
              <a:moveTo>
                <a:pt x="0" y="0"/>
              </a:moveTo>
              <a:lnTo>
                <a:pt x="0" y="2295150"/>
              </a:lnTo>
              <a:lnTo>
                <a:pt x="173702" y="229515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053F4D9-01D9-48C0-95F3-B9C763A9CAD9}">
      <dsp:nvSpPr>
        <dsp:cNvPr id="0" name=""/>
        <dsp:cNvSpPr/>
      </dsp:nvSpPr>
      <dsp:spPr>
        <a:xfrm>
          <a:off x="1613296" y="2846572"/>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Programme design</a:t>
          </a:r>
        </a:p>
      </dsp:txBody>
      <dsp:txXfrm>
        <a:off x="1625172" y="2858448"/>
        <a:ext cx="820990" cy="381724"/>
      </dsp:txXfrm>
    </dsp:sp>
    <dsp:sp modelId="{FED0C0C6-FDDB-4A02-BD37-467233557B0F}">
      <dsp:nvSpPr>
        <dsp:cNvPr id="0" name=""/>
        <dsp:cNvSpPr/>
      </dsp:nvSpPr>
      <dsp:spPr>
        <a:xfrm>
          <a:off x="2635126" y="214919"/>
          <a:ext cx="1197226" cy="53924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Acquire &amp; Hold</a:t>
          </a:r>
        </a:p>
      </dsp:txBody>
      <dsp:txXfrm>
        <a:off x="2650920" y="230713"/>
        <a:ext cx="1165638" cy="507652"/>
      </dsp:txXfrm>
    </dsp:sp>
    <dsp:sp modelId="{6770B2E1-64C3-46DE-B53C-873F49897F6F}">
      <dsp:nvSpPr>
        <dsp:cNvPr id="0" name=""/>
        <dsp:cNvSpPr/>
      </dsp:nvSpPr>
      <dsp:spPr>
        <a:xfrm>
          <a:off x="2754849" y="754160"/>
          <a:ext cx="160211" cy="288740"/>
        </a:xfrm>
        <a:custGeom>
          <a:avLst/>
          <a:gdLst/>
          <a:ahLst/>
          <a:cxnLst/>
          <a:rect l="0" t="0" r="0" b="0"/>
          <a:pathLst>
            <a:path>
              <a:moveTo>
                <a:pt x="0" y="0"/>
              </a:moveTo>
              <a:lnTo>
                <a:pt x="0" y="288740"/>
              </a:lnTo>
              <a:lnTo>
                <a:pt x="160211" y="28874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2E75B99-11BD-4728-A6A1-F6BDA3D528A0}">
      <dsp:nvSpPr>
        <dsp:cNvPr id="0" name=""/>
        <dsp:cNvSpPr/>
      </dsp:nvSpPr>
      <dsp:spPr>
        <a:xfrm>
          <a:off x="2915060" y="840162"/>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Negotiate for land</a:t>
          </a:r>
        </a:p>
      </dsp:txBody>
      <dsp:txXfrm>
        <a:off x="2926936" y="852038"/>
        <a:ext cx="820990" cy="381724"/>
      </dsp:txXfrm>
    </dsp:sp>
    <dsp:sp modelId="{DC8F6A98-2D58-4CAA-B629-870D7E7A3850}">
      <dsp:nvSpPr>
        <dsp:cNvPr id="0" name=""/>
        <dsp:cNvSpPr/>
      </dsp:nvSpPr>
      <dsp:spPr>
        <a:xfrm>
          <a:off x="2754849" y="754160"/>
          <a:ext cx="160207" cy="807212"/>
        </a:xfrm>
        <a:custGeom>
          <a:avLst/>
          <a:gdLst/>
          <a:ahLst/>
          <a:cxnLst/>
          <a:rect l="0" t="0" r="0" b="0"/>
          <a:pathLst>
            <a:path>
              <a:moveTo>
                <a:pt x="0" y="0"/>
              </a:moveTo>
              <a:lnTo>
                <a:pt x="0" y="807212"/>
              </a:lnTo>
              <a:lnTo>
                <a:pt x="160207" y="80721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7E24C38-CA19-42D3-8F5B-02DEDB1A8C2A}">
      <dsp:nvSpPr>
        <dsp:cNvPr id="0" name=""/>
        <dsp:cNvSpPr/>
      </dsp:nvSpPr>
      <dsp:spPr>
        <a:xfrm>
          <a:off x="2915056" y="1358635"/>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Acquire land</a:t>
          </a:r>
        </a:p>
      </dsp:txBody>
      <dsp:txXfrm>
        <a:off x="2926932" y="1370511"/>
        <a:ext cx="820990" cy="381724"/>
      </dsp:txXfrm>
    </dsp:sp>
    <dsp:sp modelId="{9F2112AB-0ACB-4EB4-8AE5-9906DF7BF8FE}">
      <dsp:nvSpPr>
        <dsp:cNvPr id="0" name=""/>
        <dsp:cNvSpPr/>
      </dsp:nvSpPr>
      <dsp:spPr>
        <a:xfrm>
          <a:off x="2754849" y="754160"/>
          <a:ext cx="166952" cy="1291947"/>
        </a:xfrm>
        <a:custGeom>
          <a:avLst/>
          <a:gdLst/>
          <a:ahLst/>
          <a:cxnLst/>
          <a:rect l="0" t="0" r="0" b="0"/>
          <a:pathLst>
            <a:path>
              <a:moveTo>
                <a:pt x="0" y="0"/>
              </a:moveTo>
              <a:lnTo>
                <a:pt x="0" y="1291947"/>
              </a:lnTo>
              <a:lnTo>
                <a:pt x="166952" y="129194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767AD27D-6B09-4C12-8084-EADA5EAA6F68}">
      <dsp:nvSpPr>
        <dsp:cNvPr id="0" name=""/>
        <dsp:cNvSpPr/>
      </dsp:nvSpPr>
      <dsp:spPr>
        <a:xfrm>
          <a:off x="2921802" y="1843370"/>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Obtain development rights</a:t>
          </a:r>
        </a:p>
      </dsp:txBody>
      <dsp:txXfrm>
        <a:off x="2933678" y="1855246"/>
        <a:ext cx="820990" cy="381724"/>
      </dsp:txXfrm>
    </dsp:sp>
    <dsp:sp modelId="{C82772C0-24D0-4905-A3E3-B64695F65699}">
      <dsp:nvSpPr>
        <dsp:cNvPr id="0" name=""/>
        <dsp:cNvSpPr/>
      </dsp:nvSpPr>
      <dsp:spPr>
        <a:xfrm>
          <a:off x="2754849" y="754160"/>
          <a:ext cx="166956" cy="1796922"/>
        </a:xfrm>
        <a:custGeom>
          <a:avLst/>
          <a:gdLst/>
          <a:ahLst/>
          <a:cxnLst/>
          <a:rect l="0" t="0" r="0" b="0"/>
          <a:pathLst>
            <a:path>
              <a:moveTo>
                <a:pt x="0" y="0"/>
              </a:moveTo>
              <a:lnTo>
                <a:pt x="0" y="1796922"/>
              </a:lnTo>
              <a:lnTo>
                <a:pt x="166956" y="179692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F2ABE3A1-4537-4198-888A-608195C26D6F}">
      <dsp:nvSpPr>
        <dsp:cNvPr id="0" name=""/>
        <dsp:cNvSpPr/>
      </dsp:nvSpPr>
      <dsp:spPr>
        <a:xfrm>
          <a:off x="2921805" y="2348344"/>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Obtain funding</a:t>
          </a:r>
        </a:p>
      </dsp:txBody>
      <dsp:txXfrm>
        <a:off x="2933681" y="2360220"/>
        <a:ext cx="820990" cy="381724"/>
      </dsp:txXfrm>
    </dsp:sp>
    <dsp:sp modelId="{43573F9D-6402-41F6-ACD3-CA5787B9A7F5}">
      <dsp:nvSpPr>
        <dsp:cNvPr id="0" name=""/>
        <dsp:cNvSpPr/>
      </dsp:nvSpPr>
      <dsp:spPr>
        <a:xfrm>
          <a:off x="2754849" y="754160"/>
          <a:ext cx="173702" cy="2301899"/>
        </a:xfrm>
        <a:custGeom>
          <a:avLst/>
          <a:gdLst/>
          <a:ahLst/>
          <a:cxnLst/>
          <a:rect l="0" t="0" r="0" b="0"/>
          <a:pathLst>
            <a:path>
              <a:moveTo>
                <a:pt x="0" y="0"/>
              </a:moveTo>
              <a:lnTo>
                <a:pt x="0" y="2301899"/>
              </a:lnTo>
              <a:lnTo>
                <a:pt x="173702" y="2301899"/>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DE7CB97-1A9A-49BD-9DC5-C56BDCF8539A}">
      <dsp:nvSpPr>
        <dsp:cNvPr id="0" name=""/>
        <dsp:cNvSpPr/>
      </dsp:nvSpPr>
      <dsp:spPr>
        <a:xfrm>
          <a:off x="2928551" y="2853321"/>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Package land</a:t>
          </a:r>
        </a:p>
      </dsp:txBody>
      <dsp:txXfrm>
        <a:off x="2940427" y="2865197"/>
        <a:ext cx="820990" cy="381724"/>
      </dsp:txXfrm>
    </dsp:sp>
    <dsp:sp modelId="{63F894B5-C965-4903-B67C-241287EFE371}">
      <dsp:nvSpPr>
        <dsp:cNvPr id="0" name=""/>
        <dsp:cNvSpPr/>
      </dsp:nvSpPr>
      <dsp:spPr>
        <a:xfrm>
          <a:off x="3959516" y="214955"/>
          <a:ext cx="1197226" cy="53924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Develop</a:t>
          </a:r>
        </a:p>
      </dsp:txBody>
      <dsp:txXfrm>
        <a:off x="3975310" y="230749"/>
        <a:ext cx="1165638" cy="507652"/>
      </dsp:txXfrm>
    </dsp:sp>
    <dsp:sp modelId="{E8E6F759-75D4-4FF9-A959-1733684DE293}">
      <dsp:nvSpPr>
        <dsp:cNvPr id="0" name=""/>
        <dsp:cNvSpPr/>
      </dsp:nvSpPr>
      <dsp:spPr>
        <a:xfrm>
          <a:off x="4079239" y="754195"/>
          <a:ext cx="170749" cy="286838"/>
        </a:xfrm>
        <a:custGeom>
          <a:avLst/>
          <a:gdLst/>
          <a:ahLst/>
          <a:cxnLst/>
          <a:rect l="0" t="0" r="0" b="0"/>
          <a:pathLst>
            <a:path>
              <a:moveTo>
                <a:pt x="0" y="0"/>
              </a:moveTo>
              <a:lnTo>
                <a:pt x="0" y="286838"/>
              </a:lnTo>
              <a:lnTo>
                <a:pt x="170749" y="28683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9BED598-40B8-4258-8D2A-9869283E4FE8}">
      <dsp:nvSpPr>
        <dsp:cNvPr id="0" name=""/>
        <dsp:cNvSpPr/>
      </dsp:nvSpPr>
      <dsp:spPr>
        <a:xfrm>
          <a:off x="4249989" y="838295"/>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Package development project</a:t>
          </a:r>
        </a:p>
      </dsp:txBody>
      <dsp:txXfrm>
        <a:off x="4261865" y="850171"/>
        <a:ext cx="820990" cy="381724"/>
      </dsp:txXfrm>
    </dsp:sp>
    <dsp:sp modelId="{2A89F6BE-1490-43FB-8C5D-1CFC921D562F}">
      <dsp:nvSpPr>
        <dsp:cNvPr id="0" name=""/>
        <dsp:cNvSpPr/>
      </dsp:nvSpPr>
      <dsp:spPr>
        <a:xfrm>
          <a:off x="4079239" y="754195"/>
          <a:ext cx="195658" cy="781761"/>
        </a:xfrm>
        <a:custGeom>
          <a:avLst/>
          <a:gdLst/>
          <a:ahLst/>
          <a:cxnLst/>
          <a:rect l="0" t="0" r="0" b="0"/>
          <a:pathLst>
            <a:path>
              <a:moveTo>
                <a:pt x="0" y="0"/>
              </a:moveTo>
              <a:lnTo>
                <a:pt x="0" y="781761"/>
              </a:lnTo>
              <a:lnTo>
                <a:pt x="195658" y="78176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2FBE476-35AB-4310-8B7B-41A688970F69}">
      <dsp:nvSpPr>
        <dsp:cNvPr id="0" name=""/>
        <dsp:cNvSpPr/>
      </dsp:nvSpPr>
      <dsp:spPr>
        <a:xfrm>
          <a:off x="4274897" y="1333218"/>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Project managent</a:t>
          </a:r>
        </a:p>
      </dsp:txBody>
      <dsp:txXfrm>
        <a:off x="4286773" y="1345094"/>
        <a:ext cx="820990" cy="381724"/>
      </dsp:txXfrm>
    </dsp:sp>
    <dsp:sp modelId="{922DAA6D-A225-46A6-8240-6B3CD2A26F87}">
      <dsp:nvSpPr>
        <dsp:cNvPr id="0" name=""/>
        <dsp:cNvSpPr/>
      </dsp:nvSpPr>
      <dsp:spPr>
        <a:xfrm>
          <a:off x="4079239" y="754195"/>
          <a:ext cx="227331" cy="1272806"/>
        </a:xfrm>
        <a:custGeom>
          <a:avLst/>
          <a:gdLst/>
          <a:ahLst/>
          <a:cxnLst/>
          <a:rect l="0" t="0" r="0" b="0"/>
          <a:pathLst>
            <a:path>
              <a:moveTo>
                <a:pt x="0" y="0"/>
              </a:moveTo>
              <a:lnTo>
                <a:pt x="0" y="1272806"/>
              </a:lnTo>
              <a:lnTo>
                <a:pt x="227331" y="1272806"/>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277E2FE8-5C73-4DD8-9976-F0A65AF467E4}">
      <dsp:nvSpPr>
        <dsp:cNvPr id="0" name=""/>
        <dsp:cNvSpPr/>
      </dsp:nvSpPr>
      <dsp:spPr>
        <a:xfrm>
          <a:off x="4306570" y="1824263"/>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Procurement and contract management</a:t>
          </a:r>
        </a:p>
      </dsp:txBody>
      <dsp:txXfrm>
        <a:off x="4318446" y="1836139"/>
        <a:ext cx="820990" cy="381724"/>
      </dsp:txXfrm>
    </dsp:sp>
    <dsp:sp modelId="{9831EF21-00E6-4C95-9F4E-F14329021329}">
      <dsp:nvSpPr>
        <dsp:cNvPr id="0" name=""/>
        <dsp:cNvSpPr/>
      </dsp:nvSpPr>
      <dsp:spPr>
        <a:xfrm>
          <a:off x="4079239" y="754195"/>
          <a:ext cx="232932" cy="1771444"/>
        </a:xfrm>
        <a:custGeom>
          <a:avLst/>
          <a:gdLst/>
          <a:ahLst/>
          <a:cxnLst/>
          <a:rect l="0" t="0" r="0" b="0"/>
          <a:pathLst>
            <a:path>
              <a:moveTo>
                <a:pt x="0" y="0"/>
              </a:moveTo>
              <a:lnTo>
                <a:pt x="0" y="1771444"/>
              </a:lnTo>
              <a:lnTo>
                <a:pt x="232932" y="177144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EAF735B-3833-4697-941C-D1361E95BE60}">
      <dsp:nvSpPr>
        <dsp:cNvPr id="0" name=""/>
        <dsp:cNvSpPr/>
      </dsp:nvSpPr>
      <dsp:spPr>
        <a:xfrm>
          <a:off x="4312172" y="2322902"/>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Development funding</a:t>
          </a:r>
        </a:p>
      </dsp:txBody>
      <dsp:txXfrm>
        <a:off x="4324048" y="2334778"/>
        <a:ext cx="820990" cy="381724"/>
      </dsp:txXfrm>
    </dsp:sp>
    <dsp:sp modelId="{5FED8A1C-8EC4-4D4D-942C-C5EE0F238C6C}">
      <dsp:nvSpPr>
        <dsp:cNvPr id="0" name=""/>
        <dsp:cNvSpPr/>
      </dsp:nvSpPr>
      <dsp:spPr>
        <a:xfrm>
          <a:off x="4079239" y="754195"/>
          <a:ext cx="256186" cy="2269347"/>
        </a:xfrm>
        <a:custGeom>
          <a:avLst/>
          <a:gdLst/>
          <a:ahLst/>
          <a:cxnLst/>
          <a:rect l="0" t="0" r="0" b="0"/>
          <a:pathLst>
            <a:path>
              <a:moveTo>
                <a:pt x="0" y="0"/>
              </a:moveTo>
              <a:lnTo>
                <a:pt x="0" y="2269347"/>
              </a:lnTo>
              <a:lnTo>
                <a:pt x="256186" y="2269347"/>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16D0C99-D13F-47B3-BDFF-0F4AF4EA2B7C}">
      <dsp:nvSpPr>
        <dsp:cNvPr id="0" name=""/>
        <dsp:cNvSpPr/>
      </dsp:nvSpPr>
      <dsp:spPr>
        <a:xfrm>
          <a:off x="4335426" y="2820804"/>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Construction</a:t>
          </a:r>
        </a:p>
      </dsp:txBody>
      <dsp:txXfrm>
        <a:off x="4347302" y="2832680"/>
        <a:ext cx="820990" cy="381724"/>
      </dsp:txXfrm>
    </dsp:sp>
    <dsp:sp modelId="{E3368028-61B7-4769-9FB4-713B436B1543}">
      <dsp:nvSpPr>
        <dsp:cNvPr id="0" name=""/>
        <dsp:cNvSpPr/>
      </dsp:nvSpPr>
      <dsp:spPr>
        <a:xfrm>
          <a:off x="4079239" y="754195"/>
          <a:ext cx="285348" cy="2753470"/>
        </a:xfrm>
        <a:custGeom>
          <a:avLst/>
          <a:gdLst/>
          <a:ahLst/>
          <a:cxnLst/>
          <a:rect l="0" t="0" r="0" b="0"/>
          <a:pathLst>
            <a:path>
              <a:moveTo>
                <a:pt x="0" y="0"/>
              </a:moveTo>
              <a:lnTo>
                <a:pt x="0" y="2753470"/>
              </a:lnTo>
              <a:lnTo>
                <a:pt x="285348" y="275347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38B9BF5F-B8F9-4697-B6B5-E40AEF856980}">
      <dsp:nvSpPr>
        <dsp:cNvPr id="0" name=""/>
        <dsp:cNvSpPr/>
      </dsp:nvSpPr>
      <dsp:spPr>
        <a:xfrm>
          <a:off x="4364587" y="3304928"/>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Social facilitation</a:t>
          </a:r>
        </a:p>
      </dsp:txBody>
      <dsp:txXfrm>
        <a:off x="4376463" y="3316804"/>
        <a:ext cx="820990" cy="381724"/>
      </dsp:txXfrm>
    </dsp:sp>
    <dsp:sp modelId="{52039550-4F2C-4AF0-ABDE-60751517FBA8}">
      <dsp:nvSpPr>
        <dsp:cNvPr id="0" name=""/>
        <dsp:cNvSpPr/>
      </dsp:nvSpPr>
      <dsp:spPr>
        <a:xfrm>
          <a:off x="5270248" y="229404"/>
          <a:ext cx="1197226" cy="539240"/>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Release</a:t>
          </a:r>
        </a:p>
      </dsp:txBody>
      <dsp:txXfrm>
        <a:off x="5286042" y="245198"/>
        <a:ext cx="1165638" cy="507652"/>
      </dsp:txXfrm>
    </dsp:sp>
    <dsp:sp modelId="{8D9D05FD-3A64-4133-AC27-A8C250D4B3DC}">
      <dsp:nvSpPr>
        <dsp:cNvPr id="0" name=""/>
        <dsp:cNvSpPr/>
      </dsp:nvSpPr>
      <dsp:spPr>
        <a:xfrm>
          <a:off x="5389970" y="768644"/>
          <a:ext cx="158537" cy="267490"/>
        </a:xfrm>
        <a:custGeom>
          <a:avLst/>
          <a:gdLst/>
          <a:ahLst/>
          <a:cxnLst/>
          <a:rect l="0" t="0" r="0" b="0"/>
          <a:pathLst>
            <a:path>
              <a:moveTo>
                <a:pt x="0" y="0"/>
              </a:moveTo>
              <a:lnTo>
                <a:pt x="0" y="267490"/>
              </a:lnTo>
              <a:lnTo>
                <a:pt x="158537" y="26749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D4E2A66-0AA2-4F31-8083-4B5C4FC9D5E4}">
      <dsp:nvSpPr>
        <dsp:cNvPr id="0" name=""/>
        <dsp:cNvSpPr/>
      </dsp:nvSpPr>
      <dsp:spPr>
        <a:xfrm>
          <a:off x="5548508" y="833397"/>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Conveyancing</a:t>
          </a:r>
        </a:p>
      </dsp:txBody>
      <dsp:txXfrm>
        <a:off x="5560384" y="845273"/>
        <a:ext cx="820990" cy="381724"/>
      </dsp:txXfrm>
    </dsp:sp>
    <dsp:sp modelId="{5B30C6B9-21BC-4E83-9A6F-83E068EB1A71}">
      <dsp:nvSpPr>
        <dsp:cNvPr id="0" name=""/>
        <dsp:cNvSpPr/>
      </dsp:nvSpPr>
      <dsp:spPr>
        <a:xfrm>
          <a:off x="5389970" y="768644"/>
          <a:ext cx="165287" cy="773414"/>
        </a:xfrm>
        <a:custGeom>
          <a:avLst/>
          <a:gdLst/>
          <a:ahLst/>
          <a:cxnLst/>
          <a:rect l="0" t="0" r="0" b="0"/>
          <a:pathLst>
            <a:path>
              <a:moveTo>
                <a:pt x="0" y="0"/>
              </a:moveTo>
              <a:lnTo>
                <a:pt x="0" y="773414"/>
              </a:lnTo>
              <a:lnTo>
                <a:pt x="165287" y="77341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E28F546-D370-4EC8-8482-F55A3E24355F}">
      <dsp:nvSpPr>
        <dsp:cNvPr id="0" name=""/>
        <dsp:cNvSpPr/>
      </dsp:nvSpPr>
      <dsp:spPr>
        <a:xfrm>
          <a:off x="5555258" y="1339320"/>
          <a:ext cx="844742" cy="405476"/>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Deed transfer</a:t>
          </a:r>
        </a:p>
      </dsp:txBody>
      <dsp:txXfrm>
        <a:off x="5567134" y="1351196"/>
        <a:ext cx="820990" cy="381724"/>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356C230-65A5-4865-B3EC-0BDCED9B4378}">
      <dsp:nvSpPr>
        <dsp:cNvPr id="0" name=""/>
        <dsp:cNvSpPr/>
      </dsp:nvSpPr>
      <dsp:spPr>
        <a:xfrm>
          <a:off x="4584" y="917348"/>
          <a:ext cx="1190178" cy="536063"/>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Research </a:t>
          </a:r>
        </a:p>
      </dsp:txBody>
      <dsp:txXfrm>
        <a:off x="20285" y="933049"/>
        <a:ext cx="1158776" cy="504661"/>
      </dsp:txXfrm>
    </dsp:sp>
    <dsp:sp modelId="{EAE9381D-5732-4D55-9295-0BBE7B4D3A71}">
      <dsp:nvSpPr>
        <dsp:cNvPr id="0" name=""/>
        <dsp:cNvSpPr/>
      </dsp:nvSpPr>
      <dsp:spPr>
        <a:xfrm>
          <a:off x="123602" y="1453412"/>
          <a:ext cx="145848" cy="307164"/>
        </a:xfrm>
        <a:custGeom>
          <a:avLst/>
          <a:gdLst/>
          <a:ahLst/>
          <a:cxnLst/>
          <a:rect l="0" t="0" r="0" b="0"/>
          <a:pathLst>
            <a:path>
              <a:moveTo>
                <a:pt x="0" y="0"/>
              </a:moveTo>
              <a:lnTo>
                <a:pt x="0" y="307164"/>
              </a:lnTo>
              <a:lnTo>
                <a:pt x="145848" y="30716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1E9BCC7-882A-4118-A52C-7BA2A0CDF3F3}">
      <dsp:nvSpPr>
        <dsp:cNvPr id="0" name=""/>
        <dsp:cNvSpPr/>
      </dsp:nvSpPr>
      <dsp:spPr>
        <a:xfrm>
          <a:off x="269451" y="1559033"/>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National Spatial Development Framework</a:t>
          </a:r>
        </a:p>
      </dsp:txBody>
      <dsp:txXfrm>
        <a:off x="281257" y="1570839"/>
        <a:ext cx="816154" cy="379475"/>
      </dsp:txXfrm>
    </dsp:sp>
    <dsp:sp modelId="{75C30D49-8195-4E26-961A-B08537D62EDA}">
      <dsp:nvSpPr>
        <dsp:cNvPr id="0" name=""/>
        <dsp:cNvSpPr/>
      </dsp:nvSpPr>
      <dsp:spPr>
        <a:xfrm>
          <a:off x="123602" y="1453412"/>
          <a:ext cx="138572" cy="784303"/>
        </a:xfrm>
        <a:custGeom>
          <a:avLst/>
          <a:gdLst/>
          <a:ahLst/>
          <a:cxnLst/>
          <a:rect l="0" t="0" r="0" b="0"/>
          <a:pathLst>
            <a:path>
              <a:moveTo>
                <a:pt x="0" y="0"/>
              </a:moveTo>
              <a:lnTo>
                <a:pt x="0" y="784303"/>
              </a:lnTo>
              <a:lnTo>
                <a:pt x="138572" y="784303"/>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9D0108C-437D-405F-AB75-DB510FC08CA8}">
      <dsp:nvSpPr>
        <dsp:cNvPr id="0" name=""/>
        <dsp:cNvSpPr/>
      </dsp:nvSpPr>
      <dsp:spPr>
        <a:xfrm>
          <a:off x="262174" y="2036172"/>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Priority development areas</a:t>
          </a:r>
        </a:p>
      </dsp:txBody>
      <dsp:txXfrm>
        <a:off x="273980" y="2047978"/>
        <a:ext cx="816154" cy="379475"/>
      </dsp:txXfrm>
    </dsp:sp>
    <dsp:sp modelId="{DEC5CD68-7743-4CF2-B1A9-2BA788C83843}">
      <dsp:nvSpPr>
        <dsp:cNvPr id="0" name=""/>
        <dsp:cNvSpPr/>
      </dsp:nvSpPr>
      <dsp:spPr>
        <a:xfrm>
          <a:off x="123602" y="1453412"/>
          <a:ext cx="137588" cy="1303732"/>
        </a:xfrm>
        <a:custGeom>
          <a:avLst/>
          <a:gdLst/>
          <a:ahLst/>
          <a:cxnLst/>
          <a:rect l="0" t="0" r="0" b="0"/>
          <a:pathLst>
            <a:path>
              <a:moveTo>
                <a:pt x="0" y="0"/>
              </a:moveTo>
              <a:lnTo>
                <a:pt x="0" y="1303732"/>
              </a:lnTo>
              <a:lnTo>
                <a:pt x="137588" y="1303732"/>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AD81041-46AC-4928-A068-D487122BFA54}">
      <dsp:nvSpPr>
        <dsp:cNvPr id="0" name=""/>
        <dsp:cNvSpPr/>
      </dsp:nvSpPr>
      <dsp:spPr>
        <a:xfrm>
          <a:off x="261190" y="2555600"/>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Housing needs analysis</a:t>
          </a:r>
        </a:p>
      </dsp:txBody>
      <dsp:txXfrm>
        <a:off x="272996" y="2567406"/>
        <a:ext cx="816154" cy="379475"/>
      </dsp:txXfrm>
    </dsp:sp>
    <dsp:sp modelId="{8D2EF571-80BC-406F-8226-36CDC0D0DBC5}">
      <dsp:nvSpPr>
        <dsp:cNvPr id="0" name=""/>
        <dsp:cNvSpPr/>
      </dsp:nvSpPr>
      <dsp:spPr>
        <a:xfrm>
          <a:off x="1312096" y="917348"/>
          <a:ext cx="1190173" cy="536063"/>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Plan</a:t>
          </a:r>
        </a:p>
      </dsp:txBody>
      <dsp:txXfrm>
        <a:off x="1327797" y="933049"/>
        <a:ext cx="1158771" cy="504661"/>
      </dsp:txXfrm>
    </dsp:sp>
    <dsp:sp modelId="{33F165CB-F7D8-4F9D-AACD-5A904D68E7DA}">
      <dsp:nvSpPr>
        <dsp:cNvPr id="0" name=""/>
        <dsp:cNvSpPr/>
      </dsp:nvSpPr>
      <dsp:spPr>
        <a:xfrm>
          <a:off x="1431113" y="1453412"/>
          <a:ext cx="145848" cy="300458"/>
        </a:xfrm>
        <a:custGeom>
          <a:avLst/>
          <a:gdLst/>
          <a:ahLst/>
          <a:cxnLst/>
          <a:rect l="0" t="0" r="0" b="0"/>
          <a:pathLst>
            <a:path>
              <a:moveTo>
                <a:pt x="0" y="0"/>
              </a:moveTo>
              <a:lnTo>
                <a:pt x="0" y="300458"/>
              </a:lnTo>
              <a:lnTo>
                <a:pt x="145848" y="300458"/>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07B2573-52BB-4517-8FF6-EF5E5C0BBEBE}">
      <dsp:nvSpPr>
        <dsp:cNvPr id="0" name=""/>
        <dsp:cNvSpPr/>
      </dsp:nvSpPr>
      <dsp:spPr>
        <a:xfrm>
          <a:off x="1576961" y="1552326"/>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Land plan</a:t>
          </a:r>
        </a:p>
      </dsp:txBody>
      <dsp:txXfrm>
        <a:off x="1588767" y="1564132"/>
        <a:ext cx="816154" cy="379475"/>
      </dsp:txXfrm>
    </dsp:sp>
    <dsp:sp modelId="{FED0C0C6-FDDB-4A02-BD37-467233557B0F}">
      <dsp:nvSpPr>
        <dsp:cNvPr id="0" name=""/>
        <dsp:cNvSpPr/>
      </dsp:nvSpPr>
      <dsp:spPr>
        <a:xfrm>
          <a:off x="2619602" y="917348"/>
          <a:ext cx="1190173" cy="536063"/>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Acquire &amp; Hold</a:t>
          </a:r>
        </a:p>
      </dsp:txBody>
      <dsp:txXfrm>
        <a:off x="2635303" y="933049"/>
        <a:ext cx="1158771" cy="504661"/>
      </dsp:txXfrm>
    </dsp:sp>
    <dsp:sp modelId="{6770B2E1-64C3-46DE-B53C-873F49897F6F}">
      <dsp:nvSpPr>
        <dsp:cNvPr id="0" name=""/>
        <dsp:cNvSpPr/>
      </dsp:nvSpPr>
      <dsp:spPr>
        <a:xfrm>
          <a:off x="2738620" y="1453412"/>
          <a:ext cx="159267" cy="313871"/>
        </a:xfrm>
        <a:custGeom>
          <a:avLst/>
          <a:gdLst/>
          <a:ahLst/>
          <a:cxnLst/>
          <a:rect l="0" t="0" r="0" b="0"/>
          <a:pathLst>
            <a:path>
              <a:moveTo>
                <a:pt x="0" y="0"/>
              </a:moveTo>
              <a:lnTo>
                <a:pt x="0" y="313871"/>
              </a:lnTo>
              <a:lnTo>
                <a:pt x="159267" y="313871"/>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D2E75B99-11BD-4728-A6A1-F6BDA3D528A0}">
      <dsp:nvSpPr>
        <dsp:cNvPr id="0" name=""/>
        <dsp:cNvSpPr/>
      </dsp:nvSpPr>
      <dsp:spPr>
        <a:xfrm>
          <a:off x="2897887" y="1565740"/>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Land ready for housing development</a:t>
          </a:r>
        </a:p>
      </dsp:txBody>
      <dsp:txXfrm>
        <a:off x="2909693" y="1577546"/>
        <a:ext cx="816154" cy="379475"/>
      </dsp:txXfrm>
    </dsp:sp>
    <dsp:sp modelId="{63F894B5-C965-4903-B67C-241287EFE371}">
      <dsp:nvSpPr>
        <dsp:cNvPr id="0" name=""/>
        <dsp:cNvSpPr/>
      </dsp:nvSpPr>
      <dsp:spPr>
        <a:xfrm>
          <a:off x="3936191" y="917384"/>
          <a:ext cx="1190173" cy="536063"/>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Develop</a:t>
          </a:r>
        </a:p>
      </dsp:txBody>
      <dsp:txXfrm>
        <a:off x="3951892" y="933085"/>
        <a:ext cx="1158771" cy="504661"/>
      </dsp:txXfrm>
    </dsp:sp>
    <dsp:sp modelId="{E8E6F759-75D4-4FF9-A959-1733684DE293}">
      <dsp:nvSpPr>
        <dsp:cNvPr id="0" name=""/>
        <dsp:cNvSpPr/>
      </dsp:nvSpPr>
      <dsp:spPr>
        <a:xfrm>
          <a:off x="4055208" y="1453447"/>
          <a:ext cx="183159" cy="291855"/>
        </a:xfrm>
        <a:custGeom>
          <a:avLst/>
          <a:gdLst/>
          <a:ahLst/>
          <a:cxnLst/>
          <a:rect l="0" t="0" r="0" b="0"/>
          <a:pathLst>
            <a:path>
              <a:moveTo>
                <a:pt x="0" y="0"/>
              </a:moveTo>
              <a:lnTo>
                <a:pt x="0" y="291855"/>
              </a:lnTo>
              <a:lnTo>
                <a:pt x="183159" y="291855"/>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E9BED598-40B8-4258-8D2A-9869283E4FE8}">
      <dsp:nvSpPr>
        <dsp:cNvPr id="0" name=""/>
        <dsp:cNvSpPr/>
      </dsp:nvSpPr>
      <dsp:spPr>
        <a:xfrm>
          <a:off x="4238367" y="1543759"/>
          <a:ext cx="839766" cy="40308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Housing developents</a:t>
          </a:r>
        </a:p>
      </dsp:txBody>
      <dsp:txXfrm>
        <a:off x="4250173" y="1555565"/>
        <a:ext cx="816154" cy="379475"/>
      </dsp:txXfrm>
    </dsp:sp>
    <dsp:sp modelId="{52039550-4F2C-4AF0-ABDE-60751517FBA8}">
      <dsp:nvSpPr>
        <dsp:cNvPr id="0" name=""/>
        <dsp:cNvSpPr/>
      </dsp:nvSpPr>
      <dsp:spPr>
        <a:xfrm>
          <a:off x="5239201" y="931748"/>
          <a:ext cx="1190173" cy="536063"/>
        </a:xfrm>
        <a:prstGeom prst="roundRect">
          <a:avLst>
            <a:gd name="adj" fmla="val 10000"/>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0480" tIns="20320" rIns="30480" bIns="20320" numCol="1" spcCol="1270" anchor="ctr" anchorCtr="0">
          <a:noAutofit/>
        </a:bodyPr>
        <a:lstStyle/>
        <a:p>
          <a:pPr marL="0" lvl="0" indent="0" algn="ctr" defTabSz="711200">
            <a:lnSpc>
              <a:spcPct val="90000"/>
            </a:lnSpc>
            <a:spcBef>
              <a:spcPct val="0"/>
            </a:spcBef>
            <a:spcAft>
              <a:spcPct val="35000"/>
            </a:spcAft>
            <a:buNone/>
          </a:pPr>
          <a:r>
            <a:rPr lang="en-US" sz="1600" kern="1200"/>
            <a:t>Release</a:t>
          </a:r>
        </a:p>
      </dsp:txBody>
      <dsp:txXfrm>
        <a:off x="5254902" y="947449"/>
        <a:ext cx="1158771" cy="504661"/>
      </dsp:txXfrm>
    </dsp:sp>
    <dsp:sp modelId="{5B30C6B9-21BC-4E83-9A6F-83E068EB1A71}">
      <dsp:nvSpPr>
        <dsp:cNvPr id="0" name=""/>
        <dsp:cNvSpPr/>
      </dsp:nvSpPr>
      <dsp:spPr>
        <a:xfrm>
          <a:off x="5358218" y="1467811"/>
          <a:ext cx="164313" cy="364613"/>
        </a:xfrm>
        <a:custGeom>
          <a:avLst/>
          <a:gdLst/>
          <a:ahLst/>
          <a:cxnLst/>
          <a:rect l="0" t="0" r="0" b="0"/>
          <a:pathLst>
            <a:path>
              <a:moveTo>
                <a:pt x="0" y="0"/>
              </a:moveTo>
              <a:lnTo>
                <a:pt x="0" y="364613"/>
              </a:lnTo>
              <a:lnTo>
                <a:pt x="164313" y="364613"/>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E28F546-D370-4EC8-8482-F55A3E24355F}">
      <dsp:nvSpPr>
        <dsp:cNvPr id="0" name=""/>
        <dsp:cNvSpPr/>
      </dsp:nvSpPr>
      <dsp:spPr>
        <a:xfrm>
          <a:off x="5522531" y="1573371"/>
          <a:ext cx="839766" cy="518107"/>
        </a:xfrm>
        <a:prstGeom prst="roundRect">
          <a:avLst>
            <a:gd name="adj" fmla="val 10000"/>
          </a:avLst>
        </a:prstGeom>
        <a:solidFill>
          <a:schemeClr val="lt1">
            <a:alpha val="90000"/>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15240" tIns="10160" rIns="15240" bIns="10160" numCol="1" spcCol="1270" anchor="ctr" anchorCtr="0">
          <a:noAutofit/>
        </a:bodyPr>
        <a:lstStyle/>
        <a:p>
          <a:pPr marL="0" lvl="0" indent="0" algn="ctr" defTabSz="355600">
            <a:lnSpc>
              <a:spcPct val="90000"/>
            </a:lnSpc>
            <a:spcBef>
              <a:spcPct val="0"/>
            </a:spcBef>
            <a:spcAft>
              <a:spcPct val="35000"/>
            </a:spcAft>
            <a:buNone/>
          </a:pPr>
          <a:r>
            <a:rPr lang="en-US" sz="800" kern="1200"/>
            <a:t>Title deeds transfer (beneficiary, organ of state)</a:t>
          </a:r>
        </a:p>
      </dsp:txBody>
      <dsp:txXfrm>
        <a:off x="5537706" y="1588546"/>
        <a:ext cx="809416" cy="487757"/>
      </dsp:txXfrm>
    </dsp:sp>
  </dsp:spTree>
</dsp:drawing>
</file>

<file path=xl/diagrams/layout1.xml><?xml version="1.0" encoding="utf-8"?>
<dgm:layoutDef xmlns:dgm="http://schemas.openxmlformats.org/drawingml/2006/diagram" xmlns:a="http://schemas.openxmlformats.org/drawingml/2006/main" uniqueId="urn:microsoft.com/office/officeart/2005/8/layout/hierarchy3">
  <dgm:title val=""/>
  <dgm:desc val=""/>
  <dgm:catLst>
    <dgm:cat type="hierarchy" pri="7000"/>
    <dgm:cat type="list" pri="23000"/>
    <dgm:cat type="relationship" pri="15000"/>
    <dgm:cat type="convert" pri="7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Lst>
      <dgm:cxnLst>
        <dgm:cxn modelId="4" srcId="0" destId="1" srcOrd="0" destOrd="0"/>
        <dgm:cxn modelId="5" srcId="1" destId="11" srcOrd="0" destOrd="0"/>
        <dgm:cxn modelId="6" srcId="1" destId="12" srcOrd="1" destOrd="0"/>
        <dgm:cxn modelId="7" srcId="0" destId="2" srcOrd="1" destOrd="0"/>
        <dgm:cxn modelId="8" srcId="2" destId="21" srcOrd="0" destOrd="0"/>
        <dgm:cxn modelId="9" srcId="2" destId="2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diagram">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forName="rootText" op="equ" val="65"/>
      <dgm:constr type="primFontSz" for="des" forName="childText" op="equ" val="65"/>
      <dgm:constr type="w" for="des" forName="rootComposite" refType="w"/>
      <dgm:constr type="h" for="des" forName="rootComposite" refType="w" fact="0.5"/>
      <dgm:constr type="w" for="des" forName="childText" refType="w" refFor="des" refForName="rootComposite" fact="0.8"/>
      <dgm:constr type="h" for="des" forName="childText" refType="h" refFor="des" refForName="rootComposite"/>
      <dgm:constr type="sibSp" refType="w" refFor="des" refForName="rootComposite" fact="0.25"/>
      <dgm:constr type="sibSp" for="des" forName="childShape" refType="h" refFor="des" refForName="childText" fact="0.25"/>
      <dgm:constr type="sp" for="des" forName="root" refType="h" refFor="des" refForName="childText" fact="0.25"/>
    </dgm:constrLst>
    <dgm:ruleLst/>
    <dgm:forEach name="Name3" axis="ch">
      <dgm:forEach name="Name4" axis="self" ptType="node" cnt="1">
        <dgm:layoutNode name="root">
          <dgm:choose name="Name5">
            <dgm:if name="Name6" func="var" arg="dir" op="equ" val="norm">
              <dgm:alg type="hierRoot">
                <dgm:param type="hierAlign" val="tL"/>
              </dgm:alg>
            </dgm:if>
            <dgm:else name="Name7">
              <dgm:alg type="hierRoot">
                <dgm:param type="hierAlign" val="tR"/>
              </dgm:alg>
            </dgm:else>
          </dgm:choose>
          <dgm:shape xmlns:r="http://schemas.openxmlformats.org/officeDocument/2006/relationships" r:blip="">
            <dgm:adjLst/>
          </dgm:shape>
          <dgm:presOf/>
          <dgm:constrLst>
            <dgm:constr type="alignOff" val="0.2"/>
          </dgm:constrLst>
          <dgm:ruleLst/>
          <dgm:layoutNode name="rootComposite">
            <dgm:alg type="composite"/>
            <dgm:shape xmlns:r="http://schemas.openxmlformats.org/officeDocument/2006/relationships" r:blip="">
              <dgm:adjLst/>
            </dgm:shape>
            <dgm:presOf axis="self" ptType="node" cnt="1"/>
            <dgm:choose name="Name8">
              <dgm:if name="Name9" func="var" arg="dir" op="equ" val="norm">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10">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styleLbl="node1">
              <dgm:alg type="tx"/>
              <dgm:shape xmlns:r="http://schemas.openxmlformats.org/officeDocument/2006/relationships" type="roundRect" r:blip="">
                <dgm:adjLst>
                  <dgm:adj idx="1" val="0.1"/>
                </dgm:adjLst>
              </dgm:shape>
              <dgm:presOf axis="self" ptType="node" cnt="1"/>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layoutNode name="rootConnector" moveWith="rootText">
              <dgm:alg type="sp"/>
              <dgm:shape xmlns:r="http://schemas.openxmlformats.org/officeDocument/2006/relationships" type="roundRect" r:blip="" hideGeom="1">
                <dgm:adjLst>
                  <dgm:adj idx="1" val="0.1"/>
                </dgm:adjLst>
              </dgm:shape>
              <dgm:presOf axis="self" ptType="node" cnt="1"/>
              <dgm:constrLst/>
              <dgm:ruleLst/>
            </dgm:layoutNode>
          </dgm:layoutNode>
          <dgm:layoutNode name="childShape">
            <dgm:alg type="hierChild">
              <dgm:param type="chAlign" val="l"/>
              <dgm:param type="linDir" val="fromT"/>
            </dgm:alg>
            <dgm:shape xmlns:r="http://schemas.openxmlformats.org/officeDocument/2006/relationships" r:blip="">
              <dgm:adjLst/>
            </dgm:shape>
            <dgm:presOf/>
            <dgm:constrLst/>
            <dgm:ruleLst/>
            <dgm:forEach name="Name11" axis="ch">
              <dgm:forEach name="Name12" axis="self" ptType="parTrans" cnt="1">
                <dgm:layoutNode name="Name13">
                  <dgm:choose name="Name14">
                    <dgm:if name="Name15" func="var" arg="dir" op="equ" val="norm">
                      <dgm:alg type="conn">
                        <dgm:param type="dim" val="1D"/>
                        <dgm:param type="endSty" val="noArr"/>
                        <dgm:param type="connRout" val="bend"/>
                        <dgm:param type="srcNode" val="rootConnector"/>
                        <dgm:param type="begPts" val="bCtr"/>
                        <dgm:param type="endPts" val="midL"/>
                      </dgm:alg>
                    </dgm:if>
                    <dgm:else name="Name16">
                      <dgm:alg type="conn">
                        <dgm:param type="dim" val="1D"/>
                        <dgm:param type="endSty" val="noArr"/>
                        <dgm:param type="connRout" val="bend"/>
                        <dgm:param type="srcNode" val="rootConnector"/>
                        <dgm:param type="begPts" val="bCtr"/>
                        <dgm:param type="endPts" val="midR"/>
                      </dgm:alg>
                    </dgm:else>
                  </dgm:choose>
                  <dgm:shape xmlns:r="http://schemas.openxmlformats.org/officeDocument/2006/relationships" type="conn" r:blip="">
                    <dgm:adjLst/>
                  </dgm:shape>
                  <dgm:presOf axis="self"/>
                  <dgm:constrLst>
                    <dgm:constr type="begPad"/>
                    <dgm:constr type="endPad"/>
                  </dgm:constrLst>
                  <dgm:ruleLst/>
                </dgm:layoutNode>
              </dgm:forEach>
              <dgm:forEach name="Name17" axis="self" ptType="node">
                <dgm:layoutNode name="childText" styleLbl="bgAcc1">
                  <dgm:varLst>
                    <dgm:bulletEnabled val="1"/>
                  </dgm:varLst>
                  <dgm:alg type="tx"/>
                  <dgm:shape xmlns:r="http://schemas.openxmlformats.org/officeDocument/2006/relationships" type="roundRect" r:blip="">
                    <dgm:adjLst>
                      <dgm:adj idx="1" val="0.1"/>
                    </dgm:adjLst>
                  </dgm:shape>
                  <dgm:presOf axis="self desOrSelf" ptType="node node" st="1 1" cnt="1 0"/>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3">
  <dgm:title val=""/>
  <dgm:desc val=""/>
  <dgm:catLst>
    <dgm:cat type="hierarchy" pri="7000"/>
    <dgm:cat type="list" pri="23000"/>
    <dgm:cat type="relationship" pri="15000"/>
    <dgm:cat type="convert" pri="7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Lst>
      <dgm:cxnLst>
        <dgm:cxn modelId="4" srcId="0" destId="1" srcOrd="0" destOrd="0"/>
        <dgm:cxn modelId="5" srcId="1" destId="11" srcOrd="0" destOrd="0"/>
        <dgm:cxn modelId="6" srcId="1" destId="12" srcOrd="1" destOrd="0"/>
        <dgm:cxn modelId="7" srcId="0" destId="2" srcOrd="1" destOrd="0"/>
        <dgm:cxn modelId="8" srcId="2" destId="21" srcOrd="0" destOrd="0"/>
        <dgm:cxn modelId="9" srcId="2" destId="2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diagram">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forName="rootText" op="equ" val="65"/>
      <dgm:constr type="primFontSz" for="des" forName="childText" op="equ" val="65"/>
      <dgm:constr type="w" for="des" forName="rootComposite" refType="w"/>
      <dgm:constr type="h" for="des" forName="rootComposite" refType="w" fact="0.5"/>
      <dgm:constr type="w" for="des" forName="childText" refType="w" refFor="des" refForName="rootComposite" fact="0.8"/>
      <dgm:constr type="h" for="des" forName="childText" refType="h" refFor="des" refForName="rootComposite"/>
      <dgm:constr type="sibSp" refType="w" refFor="des" refForName="rootComposite" fact="0.25"/>
      <dgm:constr type="sibSp" for="des" forName="childShape" refType="h" refFor="des" refForName="childText" fact="0.25"/>
      <dgm:constr type="sp" for="des" forName="root" refType="h" refFor="des" refForName="childText" fact="0.25"/>
    </dgm:constrLst>
    <dgm:ruleLst/>
    <dgm:forEach name="Name3" axis="ch">
      <dgm:forEach name="Name4" axis="self" ptType="node" cnt="1">
        <dgm:layoutNode name="root">
          <dgm:choose name="Name5">
            <dgm:if name="Name6" func="var" arg="dir" op="equ" val="norm">
              <dgm:alg type="hierRoot">
                <dgm:param type="hierAlign" val="tL"/>
              </dgm:alg>
            </dgm:if>
            <dgm:else name="Name7">
              <dgm:alg type="hierRoot">
                <dgm:param type="hierAlign" val="tR"/>
              </dgm:alg>
            </dgm:else>
          </dgm:choose>
          <dgm:shape xmlns:r="http://schemas.openxmlformats.org/officeDocument/2006/relationships" r:blip="">
            <dgm:adjLst/>
          </dgm:shape>
          <dgm:presOf/>
          <dgm:constrLst>
            <dgm:constr type="alignOff" val="0.2"/>
          </dgm:constrLst>
          <dgm:ruleLst/>
          <dgm:layoutNode name="rootComposite">
            <dgm:alg type="composite"/>
            <dgm:shape xmlns:r="http://schemas.openxmlformats.org/officeDocument/2006/relationships" r:blip="">
              <dgm:adjLst/>
            </dgm:shape>
            <dgm:presOf axis="self" ptType="node" cnt="1"/>
            <dgm:choose name="Name8">
              <dgm:if name="Name9" func="var" arg="dir" op="equ" val="norm">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10">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styleLbl="node1">
              <dgm:alg type="tx"/>
              <dgm:shape xmlns:r="http://schemas.openxmlformats.org/officeDocument/2006/relationships" type="roundRect" r:blip="">
                <dgm:adjLst>
                  <dgm:adj idx="1" val="0.1"/>
                </dgm:adjLst>
              </dgm:shape>
              <dgm:presOf axis="self" ptType="node" cnt="1"/>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layoutNode name="rootConnector" moveWith="rootText">
              <dgm:alg type="sp"/>
              <dgm:shape xmlns:r="http://schemas.openxmlformats.org/officeDocument/2006/relationships" type="roundRect" r:blip="" hideGeom="1">
                <dgm:adjLst>
                  <dgm:adj idx="1" val="0.1"/>
                </dgm:adjLst>
              </dgm:shape>
              <dgm:presOf axis="self" ptType="node" cnt="1"/>
              <dgm:constrLst/>
              <dgm:ruleLst/>
            </dgm:layoutNode>
          </dgm:layoutNode>
          <dgm:layoutNode name="childShape">
            <dgm:alg type="hierChild">
              <dgm:param type="chAlign" val="l"/>
              <dgm:param type="linDir" val="fromT"/>
            </dgm:alg>
            <dgm:shape xmlns:r="http://schemas.openxmlformats.org/officeDocument/2006/relationships" r:blip="">
              <dgm:adjLst/>
            </dgm:shape>
            <dgm:presOf/>
            <dgm:constrLst/>
            <dgm:ruleLst/>
            <dgm:forEach name="Name11" axis="ch">
              <dgm:forEach name="Name12" axis="self" ptType="parTrans" cnt="1">
                <dgm:layoutNode name="Name13">
                  <dgm:choose name="Name14">
                    <dgm:if name="Name15" func="var" arg="dir" op="equ" val="norm">
                      <dgm:alg type="conn">
                        <dgm:param type="dim" val="1D"/>
                        <dgm:param type="endSty" val="noArr"/>
                        <dgm:param type="connRout" val="bend"/>
                        <dgm:param type="srcNode" val="rootConnector"/>
                        <dgm:param type="begPts" val="bCtr"/>
                        <dgm:param type="endPts" val="midL"/>
                      </dgm:alg>
                    </dgm:if>
                    <dgm:else name="Name16">
                      <dgm:alg type="conn">
                        <dgm:param type="dim" val="1D"/>
                        <dgm:param type="endSty" val="noArr"/>
                        <dgm:param type="connRout" val="bend"/>
                        <dgm:param type="srcNode" val="rootConnector"/>
                        <dgm:param type="begPts" val="bCtr"/>
                        <dgm:param type="endPts" val="midR"/>
                      </dgm:alg>
                    </dgm:else>
                  </dgm:choose>
                  <dgm:shape xmlns:r="http://schemas.openxmlformats.org/officeDocument/2006/relationships" type="conn" r:blip="">
                    <dgm:adjLst/>
                  </dgm:shape>
                  <dgm:presOf axis="self"/>
                  <dgm:constrLst>
                    <dgm:constr type="begPad"/>
                    <dgm:constr type="endPad"/>
                  </dgm:constrLst>
                  <dgm:ruleLst/>
                </dgm:layoutNode>
              </dgm:forEach>
              <dgm:forEach name="Name17" axis="self" ptType="node">
                <dgm:layoutNode name="childText" styleLbl="bgAcc1">
                  <dgm:varLst>
                    <dgm:bulletEnabled val="1"/>
                  </dgm:varLst>
                  <dgm:alg type="tx"/>
                  <dgm:shape xmlns:r="http://schemas.openxmlformats.org/officeDocument/2006/relationships" type="roundRect" r:blip="">
                    <dgm:adjLst>
                      <dgm:adj idx="1" val="0.1"/>
                    </dgm:adjLst>
                  </dgm:shape>
                  <dgm:presOf axis="self desOrSelf" ptType="node node" st="1 1" cnt="1 0"/>
                  <dgm:constrLst>
                    <dgm:constr type="tMarg" refType="primFontSz" fact="0.1"/>
                    <dgm:constr type="bMarg" refType="primFontSz" fact="0.1"/>
                    <dgm:constr type="lMarg" refType="primFontSz" fact="0.15"/>
                    <dgm:constr type="rMarg" refType="primFontSz" fact="0.15"/>
                  </dgm:constrLst>
                  <dgm:ruleLst>
                    <dgm:rule type="primFontSz" val="5" fact="NaN" max="NaN"/>
                  </dgm:ruleLst>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2.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18</xdr:col>
      <xdr:colOff>15875</xdr:colOff>
      <xdr:row>0</xdr:row>
      <xdr:rowOff>0</xdr:rowOff>
    </xdr:from>
    <xdr:to>
      <xdr:col>25</xdr:col>
      <xdr:colOff>320675</xdr:colOff>
      <xdr:row>93</xdr:row>
      <xdr:rowOff>44450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15874</xdr:colOff>
      <xdr:row>0</xdr:row>
      <xdr:rowOff>47624</xdr:rowOff>
    </xdr:from>
    <xdr:to>
      <xdr:col>33</xdr:col>
      <xdr:colOff>107950</xdr:colOff>
      <xdr:row>94</xdr:row>
      <xdr:rowOff>63499</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603250</xdr:colOff>
      <xdr:row>0</xdr:row>
      <xdr:rowOff>60324</xdr:rowOff>
    </xdr:from>
    <xdr:to>
      <xdr:col>41</xdr:col>
      <xdr:colOff>38100</xdr:colOff>
      <xdr:row>94</xdr:row>
      <xdr:rowOff>69849</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606425</xdr:colOff>
      <xdr:row>0</xdr:row>
      <xdr:rowOff>34924</xdr:rowOff>
    </xdr:from>
    <xdr:to>
      <xdr:col>49</xdr:col>
      <xdr:colOff>301625</xdr:colOff>
      <xdr:row>94</xdr:row>
      <xdr:rowOff>82549</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200025</xdr:colOff>
      <xdr:row>95</xdr:row>
      <xdr:rowOff>219075</xdr:rowOff>
    </xdr:from>
    <xdr:to>
      <xdr:col>25</xdr:col>
      <xdr:colOff>504825</xdr:colOff>
      <xdr:row>185</xdr:row>
      <xdr:rowOff>79375</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120650</xdr:colOff>
      <xdr:row>96</xdr:row>
      <xdr:rowOff>22225</xdr:rowOff>
    </xdr:from>
    <xdr:to>
      <xdr:col>33</xdr:col>
      <xdr:colOff>425450</xdr:colOff>
      <xdr:row>185</xdr:row>
      <xdr:rowOff>174625</xdr:rowOff>
    </xdr:to>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146050</xdr:colOff>
      <xdr:row>95</xdr:row>
      <xdr:rowOff>288925</xdr:rowOff>
    </xdr:from>
    <xdr:to>
      <xdr:col>41</xdr:col>
      <xdr:colOff>450850</xdr:colOff>
      <xdr:row>185</xdr:row>
      <xdr:rowOff>149225</xdr:rowOff>
    </xdr:to>
    <xdr:graphicFrame macro="">
      <xdr:nvGraphicFramePr>
        <xdr:cNvPr id="9" name="Chart 8">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42</xdr:col>
      <xdr:colOff>495300</xdr:colOff>
      <xdr:row>96</xdr:row>
      <xdr:rowOff>53975</xdr:rowOff>
    </xdr:from>
    <xdr:to>
      <xdr:col>50</xdr:col>
      <xdr:colOff>190500</xdr:colOff>
      <xdr:row>186</xdr:row>
      <xdr:rowOff>22225</xdr:rowOff>
    </xdr:to>
    <xdr:graphicFrame macro="">
      <xdr:nvGraphicFramePr>
        <xdr:cNvPr id="10" name="Chart 9">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oneCellAnchor>
    <xdr:from>
      <xdr:col>4</xdr:col>
      <xdr:colOff>25400</xdr:colOff>
      <xdr:row>5</xdr:row>
      <xdr:rowOff>6350</xdr:rowOff>
    </xdr:from>
    <xdr:ext cx="905248"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54200" y="927100"/>
          <a:ext cx="905248"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lang="en-US" sz="1100" baseline="0"/>
            <a:t>Identify land</a:t>
          </a:r>
        </a:p>
      </xdr:txBody>
    </xdr:sp>
    <xdr:clientData/>
  </xdr:oneCellAnchor>
  <xdr:oneCellAnchor>
    <xdr:from>
      <xdr:col>13</xdr:col>
      <xdr:colOff>584200</xdr:colOff>
      <xdr:row>3</xdr:row>
      <xdr:rowOff>171450</xdr:rowOff>
    </xdr:from>
    <xdr:ext cx="1180800" cy="71640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8509000" y="723900"/>
          <a:ext cx="1180800" cy="7164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pPr marL="0" indent="0"/>
          <a:r>
            <a:rPr lang="en-US" sz="1100" b="0" i="0" u="none" strike="noStrike" baseline="0">
              <a:solidFill>
                <a:schemeClr val="dk1"/>
              </a:solidFill>
              <a:latin typeface="+mn-lt"/>
              <a:ea typeface="+mn-ea"/>
              <a:cs typeface="+mn-cs"/>
            </a:rPr>
            <a:t>Develop land</a:t>
          </a:r>
        </a:p>
        <a:p>
          <a:pPr marL="0" indent="0" algn="l"/>
          <a:r>
            <a:rPr lang="en-US" sz="900" b="0" i="1" u="none" strike="noStrike" baseline="0">
              <a:solidFill>
                <a:schemeClr val="dk1"/>
              </a:solidFill>
              <a:latin typeface="+mn-lt"/>
              <a:ea typeface="+mn-ea"/>
              <a:cs typeface="+mn-cs"/>
            </a:rPr>
            <a:t>Engineering services, zoning</a:t>
          </a:r>
        </a:p>
      </xdr:txBody>
    </xdr:sp>
    <xdr:clientData/>
  </xdr:oneCellAnchor>
  <xdr:oneCellAnchor>
    <xdr:from>
      <xdr:col>11</xdr:col>
      <xdr:colOff>349250</xdr:colOff>
      <xdr:row>5</xdr:row>
      <xdr:rowOff>6350</xdr:rowOff>
    </xdr:from>
    <xdr:ext cx="1008000"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7054850" y="927100"/>
          <a:ext cx="1008000"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en-US" sz="1100"/>
            <a:t>Hold land</a:t>
          </a:r>
        </a:p>
      </xdr:txBody>
    </xdr:sp>
    <xdr:clientData/>
  </xdr:oneCellAnchor>
  <xdr:oneCellAnchor>
    <xdr:from>
      <xdr:col>8</xdr:col>
      <xdr:colOff>552450</xdr:colOff>
      <xdr:row>3</xdr:row>
      <xdr:rowOff>177800</xdr:rowOff>
    </xdr:from>
    <xdr:ext cx="1180800" cy="71640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4819650" y="730250"/>
          <a:ext cx="1180800" cy="7164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a:t>Acquire land</a:t>
          </a:r>
        </a:p>
        <a:p>
          <a:r>
            <a:rPr lang="en-US" sz="900" i="1"/>
            <a:t>Donation/</a:t>
          </a:r>
        </a:p>
        <a:p>
          <a:r>
            <a:rPr lang="en-US" sz="900" i="1"/>
            <a:t>purchase &lt; MV/</a:t>
          </a:r>
        </a:p>
        <a:p>
          <a:r>
            <a:rPr lang="en-US" sz="900" i="1"/>
            <a:t>purchase @MV</a:t>
          </a:r>
        </a:p>
      </xdr:txBody>
    </xdr:sp>
    <xdr:clientData/>
  </xdr:oneCellAnchor>
  <xdr:oneCellAnchor>
    <xdr:from>
      <xdr:col>1</xdr:col>
      <xdr:colOff>381000</xdr:colOff>
      <xdr:row>5</xdr:row>
      <xdr:rowOff>6350</xdr:rowOff>
    </xdr:from>
    <xdr:ext cx="1008000"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381000" y="927100"/>
          <a:ext cx="1008000" cy="264560"/>
        </a:xfrm>
        <a:prstGeom prst="rect">
          <a:avLst/>
        </a:prstGeom>
        <a:solidFill>
          <a:schemeClr val="accent1"/>
        </a:solidFill>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lang="en-US" sz="1100" baseline="0"/>
            <a:t>Land Assembly</a:t>
          </a:r>
          <a:endParaRPr lang="en-US" sz="1100"/>
        </a:p>
      </xdr:txBody>
    </xdr:sp>
    <xdr:clientData/>
  </xdr:oneCellAnchor>
  <xdr:oneCellAnchor>
    <xdr:from>
      <xdr:col>0</xdr:col>
      <xdr:colOff>584200</xdr:colOff>
      <xdr:row>11</xdr:row>
      <xdr:rowOff>0</xdr:rowOff>
    </xdr:from>
    <xdr:ext cx="1435100" cy="654050"/>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584200" y="2025650"/>
          <a:ext cx="1435100" cy="654050"/>
        </a:xfrm>
        <a:prstGeom prst="rect">
          <a:avLst/>
        </a:prstGeom>
        <a:solidFill>
          <a:schemeClr val="accent1"/>
        </a:solidFill>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0" i="0" u="none" strike="noStrike" baseline="0">
              <a:solidFill>
                <a:schemeClr val="dk1"/>
              </a:solidFill>
              <a:latin typeface="+mn-lt"/>
              <a:ea typeface="+mn-ea"/>
              <a:cs typeface="+mn-cs"/>
            </a:rPr>
            <a:t>Technical assistance &amp; programme management services</a:t>
          </a:r>
          <a:endParaRPr lang="en-US" sz="1100"/>
        </a:p>
      </xdr:txBody>
    </xdr:sp>
    <xdr:clientData/>
  </xdr:oneCellAnchor>
  <xdr:oneCellAnchor>
    <xdr:from>
      <xdr:col>10</xdr:col>
      <xdr:colOff>317500</xdr:colOff>
      <xdr:row>12</xdr:row>
      <xdr:rowOff>6350</xdr:rowOff>
    </xdr:from>
    <xdr:ext cx="1368000" cy="264560"/>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6413500" y="2216150"/>
          <a:ext cx="1368000"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lang="en-US" sz="1100" b="0" i="0" u="none" strike="noStrike" baseline="0">
              <a:solidFill>
                <a:schemeClr val="dk1"/>
              </a:solidFill>
              <a:latin typeface="+mn-lt"/>
              <a:ea typeface="+mn-ea"/>
              <a:cs typeface="+mn-cs"/>
            </a:rPr>
            <a:t>Project planning </a:t>
          </a:r>
        </a:p>
      </xdr:txBody>
    </xdr:sp>
    <xdr:clientData/>
  </xdr:oneCellAnchor>
  <xdr:oneCellAnchor>
    <xdr:from>
      <xdr:col>13</xdr:col>
      <xdr:colOff>285750</xdr:colOff>
      <xdr:row>12</xdr:row>
      <xdr:rowOff>6350</xdr:rowOff>
    </xdr:from>
    <xdr:ext cx="1368000" cy="266400"/>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8210550" y="2216150"/>
          <a:ext cx="1368000" cy="2664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a:t>Project packaging</a:t>
          </a:r>
        </a:p>
      </xdr:txBody>
    </xdr:sp>
    <xdr:clientData/>
  </xdr:oneCellAnchor>
  <xdr:oneCellAnchor>
    <xdr:from>
      <xdr:col>7</xdr:col>
      <xdr:colOff>342901</xdr:colOff>
      <xdr:row>12</xdr:row>
      <xdr:rowOff>0</xdr:rowOff>
    </xdr:from>
    <xdr:ext cx="1368000" cy="264560"/>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4610101" y="2209800"/>
          <a:ext cx="1368000"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en-US" sz="1100" b="0" i="0" u="none" strike="noStrike" baseline="0">
              <a:solidFill>
                <a:schemeClr val="dk1"/>
              </a:solidFill>
              <a:latin typeface="+mn-lt"/>
              <a:ea typeface="+mn-ea"/>
              <a:cs typeface="+mn-cs"/>
            </a:rPr>
            <a:t>Sign IP’s and MTOP’s</a:t>
          </a:r>
          <a:endParaRPr lang="en-US" sz="1100"/>
        </a:p>
      </xdr:txBody>
    </xdr:sp>
    <xdr:clientData/>
  </xdr:oneCellAnchor>
  <xdr:oneCellAnchor>
    <xdr:from>
      <xdr:col>6</xdr:col>
      <xdr:colOff>152400</xdr:colOff>
      <xdr:row>3</xdr:row>
      <xdr:rowOff>171450</xdr:rowOff>
    </xdr:from>
    <xdr:ext cx="1181100" cy="717550"/>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3200400" y="723900"/>
          <a:ext cx="1181100" cy="7175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0" i="0" u="none" strike="noStrike" baseline="0">
              <a:solidFill>
                <a:schemeClr val="dk1"/>
              </a:solidFill>
              <a:latin typeface="+mn-lt"/>
              <a:ea typeface="+mn-ea"/>
              <a:cs typeface="+mn-cs"/>
            </a:rPr>
            <a:t>Consult with land owners</a:t>
          </a:r>
        </a:p>
        <a:p>
          <a:r>
            <a:rPr lang="en-US" sz="900" b="0" i="1" u="none" strike="noStrike" baseline="0">
              <a:solidFill>
                <a:schemeClr val="dk1"/>
              </a:solidFill>
              <a:latin typeface="+mn-lt"/>
              <a:ea typeface="+mn-ea"/>
              <a:cs typeface="+mn-cs"/>
            </a:rPr>
            <a:t>State/Private/ Communal </a:t>
          </a:r>
        </a:p>
      </xdr:txBody>
    </xdr:sp>
    <xdr:clientData/>
  </xdr:oneCellAnchor>
  <xdr:oneCellAnchor>
    <xdr:from>
      <xdr:col>4</xdr:col>
      <xdr:colOff>6351</xdr:colOff>
      <xdr:row>11</xdr:row>
      <xdr:rowOff>0</xdr:rowOff>
    </xdr:from>
    <xdr:ext cx="1727199" cy="615950"/>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2444751" y="2025650"/>
          <a:ext cx="1727199" cy="6159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pPr algn="l"/>
          <a:r>
            <a:rPr lang="en-US" sz="1100" b="0" i="0" u="none" strike="noStrike" baseline="0">
              <a:solidFill>
                <a:schemeClr val="dk1"/>
              </a:solidFill>
              <a:latin typeface="+mn-lt"/>
              <a:ea typeface="+mn-ea"/>
              <a:cs typeface="+mn-cs"/>
            </a:rPr>
            <a:t>Engage with organ of state on HDA services </a:t>
          </a:r>
        </a:p>
        <a:p>
          <a:pPr algn="l"/>
          <a:r>
            <a:rPr lang="en-US" sz="900" b="0" i="1" u="none" strike="noStrike" baseline="0">
              <a:solidFill>
                <a:schemeClr val="dk1"/>
              </a:solidFill>
              <a:latin typeface="+mn-lt"/>
              <a:ea typeface="+mn-ea"/>
              <a:cs typeface="+mn-cs"/>
            </a:rPr>
            <a:t>local, provincial, national</a:t>
          </a:r>
        </a:p>
      </xdr:txBody>
    </xdr:sp>
    <xdr:clientData/>
  </xdr:oneCellAnchor>
  <xdr:oneCellAnchor>
    <xdr:from>
      <xdr:col>16</xdr:col>
      <xdr:colOff>374650</xdr:colOff>
      <xdr:row>5</xdr:row>
      <xdr:rowOff>6350</xdr:rowOff>
    </xdr:from>
    <xdr:ext cx="1008000" cy="264560"/>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9518650" y="927100"/>
          <a:ext cx="1008000"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spAutoFit/>
        </a:bodyPr>
        <a:lstStyle/>
        <a:p>
          <a:r>
            <a:rPr lang="en-US" sz="1100"/>
            <a:t>Release land</a:t>
          </a:r>
        </a:p>
      </xdr:txBody>
    </xdr:sp>
    <xdr:clientData/>
  </xdr:oneCellAnchor>
  <xdr:twoCellAnchor>
    <xdr:from>
      <xdr:col>3</xdr:col>
      <xdr:colOff>169800</xdr:colOff>
      <xdr:row>5</xdr:row>
      <xdr:rowOff>138630</xdr:rowOff>
    </xdr:from>
    <xdr:to>
      <xdr:col>4</xdr:col>
      <xdr:colOff>25400</xdr:colOff>
      <xdr:row>5</xdr:row>
      <xdr:rowOff>138630</xdr:rowOff>
    </xdr:to>
    <xdr:cxnSp macro="">
      <xdr:nvCxnSpPr>
        <xdr:cNvPr id="40" name="Straight Arrow Connector 39">
          <a:extLst>
            <a:ext uri="{FF2B5EF4-FFF2-40B4-BE49-F238E27FC236}">
              <a16:creationId xmlns:a16="http://schemas.microsoft.com/office/drawing/2014/main" id="{00000000-0008-0000-0A00-000028000000}"/>
            </a:ext>
          </a:extLst>
        </xdr:cNvPr>
        <xdr:cNvCxnSpPr>
          <a:stCxn id="7" idx="3"/>
          <a:endCxn id="2" idx="1"/>
        </xdr:cNvCxnSpPr>
      </xdr:nvCxnSpPr>
      <xdr:spPr>
        <a:xfrm>
          <a:off x="1389000" y="1059380"/>
          <a:ext cx="4652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321048</xdr:colOff>
      <xdr:row>5</xdr:row>
      <xdr:rowOff>133351</xdr:rowOff>
    </xdr:from>
    <xdr:to>
      <xdr:col>6</xdr:col>
      <xdr:colOff>143448</xdr:colOff>
      <xdr:row>5</xdr:row>
      <xdr:rowOff>133351</xdr:rowOff>
    </xdr:to>
    <xdr:cxnSp macro="">
      <xdr:nvCxnSpPr>
        <xdr:cNvPr id="41" name="Straight Arrow Connector 40">
          <a:extLst>
            <a:ext uri="{FF2B5EF4-FFF2-40B4-BE49-F238E27FC236}">
              <a16:creationId xmlns:a16="http://schemas.microsoft.com/office/drawing/2014/main" id="{00000000-0008-0000-0A00-000029000000}"/>
            </a:ext>
          </a:extLst>
        </xdr:cNvPr>
        <xdr:cNvCxnSpPr>
          <a:stCxn id="2" idx="3"/>
        </xdr:cNvCxnSpPr>
      </xdr:nvCxnSpPr>
      <xdr:spPr>
        <a:xfrm flipV="1">
          <a:off x="2759448" y="1054101"/>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114300</xdr:colOff>
      <xdr:row>5</xdr:row>
      <xdr:rowOff>133350</xdr:rowOff>
    </xdr:from>
    <xdr:to>
      <xdr:col>8</xdr:col>
      <xdr:colOff>546300</xdr:colOff>
      <xdr:row>5</xdr:row>
      <xdr:rowOff>133350</xdr:rowOff>
    </xdr:to>
    <xdr:cxnSp macro="">
      <xdr:nvCxnSpPr>
        <xdr:cNvPr id="42" name="Straight Arrow Connector 41">
          <a:extLst>
            <a:ext uri="{FF2B5EF4-FFF2-40B4-BE49-F238E27FC236}">
              <a16:creationId xmlns:a16="http://schemas.microsoft.com/office/drawing/2014/main" id="{00000000-0008-0000-0A00-00002A000000}"/>
            </a:ext>
          </a:extLst>
        </xdr:cNvPr>
        <xdr:cNvCxnSpPr/>
      </xdr:nvCxnSpPr>
      <xdr:spPr>
        <a:xfrm flipV="1">
          <a:off x="4381500" y="105410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520700</xdr:colOff>
      <xdr:row>5</xdr:row>
      <xdr:rowOff>133350</xdr:rowOff>
    </xdr:from>
    <xdr:to>
      <xdr:col>11</xdr:col>
      <xdr:colOff>343100</xdr:colOff>
      <xdr:row>5</xdr:row>
      <xdr:rowOff>133350</xdr:rowOff>
    </xdr:to>
    <xdr:cxnSp macro="">
      <xdr:nvCxnSpPr>
        <xdr:cNvPr id="55" name="Straight Arrow Connector 54">
          <a:extLst>
            <a:ext uri="{FF2B5EF4-FFF2-40B4-BE49-F238E27FC236}">
              <a16:creationId xmlns:a16="http://schemas.microsoft.com/office/drawing/2014/main" id="{00000000-0008-0000-0A00-000037000000}"/>
            </a:ext>
          </a:extLst>
        </xdr:cNvPr>
        <xdr:cNvCxnSpPr/>
      </xdr:nvCxnSpPr>
      <xdr:spPr>
        <a:xfrm flipV="1">
          <a:off x="6007100" y="105410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139700</xdr:colOff>
      <xdr:row>5</xdr:row>
      <xdr:rowOff>139700</xdr:rowOff>
    </xdr:from>
    <xdr:to>
      <xdr:col>13</xdr:col>
      <xdr:colOff>571700</xdr:colOff>
      <xdr:row>5</xdr:row>
      <xdr:rowOff>139700</xdr:rowOff>
    </xdr:to>
    <xdr:cxnSp macro="">
      <xdr:nvCxnSpPr>
        <xdr:cNvPr id="56" name="Straight Arrow Connector 55">
          <a:extLst>
            <a:ext uri="{FF2B5EF4-FFF2-40B4-BE49-F238E27FC236}">
              <a16:creationId xmlns:a16="http://schemas.microsoft.com/office/drawing/2014/main" id="{00000000-0008-0000-0A00-000038000000}"/>
            </a:ext>
          </a:extLst>
        </xdr:cNvPr>
        <xdr:cNvCxnSpPr/>
      </xdr:nvCxnSpPr>
      <xdr:spPr>
        <a:xfrm flipV="1">
          <a:off x="8064500" y="106045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546100</xdr:colOff>
      <xdr:row>5</xdr:row>
      <xdr:rowOff>133350</xdr:rowOff>
    </xdr:from>
    <xdr:to>
      <xdr:col>16</xdr:col>
      <xdr:colOff>368500</xdr:colOff>
      <xdr:row>5</xdr:row>
      <xdr:rowOff>133350</xdr:rowOff>
    </xdr:to>
    <xdr:cxnSp macro="">
      <xdr:nvCxnSpPr>
        <xdr:cNvPr id="57" name="Straight Arrow Connector 56">
          <a:extLst>
            <a:ext uri="{FF2B5EF4-FFF2-40B4-BE49-F238E27FC236}">
              <a16:creationId xmlns:a16="http://schemas.microsoft.com/office/drawing/2014/main" id="{00000000-0008-0000-0A00-000039000000}"/>
            </a:ext>
          </a:extLst>
        </xdr:cNvPr>
        <xdr:cNvCxnSpPr/>
      </xdr:nvCxnSpPr>
      <xdr:spPr>
        <a:xfrm flipV="1">
          <a:off x="9080500" y="105410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190500</xdr:colOff>
      <xdr:row>12</xdr:row>
      <xdr:rowOff>142875</xdr:rowOff>
    </xdr:from>
    <xdr:to>
      <xdr:col>4</xdr:col>
      <xdr:colOff>12900</xdr:colOff>
      <xdr:row>12</xdr:row>
      <xdr:rowOff>142875</xdr:rowOff>
    </xdr:to>
    <xdr:cxnSp macro="">
      <xdr:nvCxnSpPr>
        <xdr:cNvPr id="71" name="Straight Arrow Connector 70">
          <a:extLst>
            <a:ext uri="{FF2B5EF4-FFF2-40B4-BE49-F238E27FC236}">
              <a16:creationId xmlns:a16="http://schemas.microsoft.com/office/drawing/2014/main" id="{00000000-0008-0000-0A00-000047000000}"/>
            </a:ext>
          </a:extLst>
        </xdr:cNvPr>
        <xdr:cNvCxnSpPr>
          <a:stCxn id="8" idx="3"/>
        </xdr:cNvCxnSpPr>
      </xdr:nvCxnSpPr>
      <xdr:spPr>
        <a:xfrm>
          <a:off x="2019300" y="2352675"/>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514350</xdr:colOff>
      <xdr:row>12</xdr:row>
      <xdr:rowOff>146050</xdr:rowOff>
    </xdr:from>
    <xdr:to>
      <xdr:col>7</xdr:col>
      <xdr:colOff>336750</xdr:colOff>
      <xdr:row>12</xdr:row>
      <xdr:rowOff>146050</xdr:rowOff>
    </xdr:to>
    <xdr:cxnSp macro="">
      <xdr:nvCxnSpPr>
        <xdr:cNvPr id="75" name="Straight Arrow Connector 74">
          <a:extLst>
            <a:ext uri="{FF2B5EF4-FFF2-40B4-BE49-F238E27FC236}">
              <a16:creationId xmlns:a16="http://schemas.microsoft.com/office/drawing/2014/main" id="{00000000-0008-0000-0A00-00004B000000}"/>
            </a:ext>
          </a:extLst>
        </xdr:cNvPr>
        <xdr:cNvCxnSpPr/>
      </xdr:nvCxnSpPr>
      <xdr:spPr>
        <a:xfrm>
          <a:off x="4171950" y="235585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488950</xdr:colOff>
      <xdr:row>12</xdr:row>
      <xdr:rowOff>146050</xdr:rowOff>
    </xdr:from>
    <xdr:to>
      <xdr:col>10</xdr:col>
      <xdr:colOff>311350</xdr:colOff>
      <xdr:row>12</xdr:row>
      <xdr:rowOff>146050</xdr:rowOff>
    </xdr:to>
    <xdr:cxnSp macro="">
      <xdr:nvCxnSpPr>
        <xdr:cNvPr id="76" name="Straight Arrow Connector 75">
          <a:extLst>
            <a:ext uri="{FF2B5EF4-FFF2-40B4-BE49-F238E27FC236}">
              <a16:creationId xmlns:a16="http://schemas.microsoft.com/office/drawing/2014/main" id="{00000000-0008-0000-0A00-00004C000000}"/>
            </a:ext>
          </a:extLst>
        </xdr:cNvPr>
        <xdr:cNvCxnSpPr/>
      </xdr:nvCxnSpPr>
      <xdr:spPr>
        <a:xfrm>
          <a:off x="5975350" y="235585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457200</xdr:colOff>
      <xdr:row>12</xdr:row>
      <xdr:rowOff>139700</xdr:rowOff>
    </xdr:from>
    <xdr:to>
      <xdr:col>13</xdr:col>
      <xdr:colOff>279600</xdr:colOff>
      <xdr:row>12</xdr:row>
      <xdr:rowOff>139700</xdr:rowOff>
    </xdr:to>
    <xdr:cxnSp macro="">
      <xdr:nvCxnSpPr>
        <xdr:cNvPr id="77" name="Straight Arrow Connector 76">
          <a:extLst>
            <a:ext uri="{FF2B5EF4-FFF2-40B4-BE49-F238E27FC236}">
              <a16:creationId xmlns:a16="http://schemas.microsoft.com/office/drawing/2014/main" id="{00000000-0008-0000-0A00-00004D000000}"/>
            </a:ext>
          </a:extLst>
        </xdr:cNvPr>
        <xdr:cNvCxnSpPr/>
      </xdr:nvCxnSpPr>
      <xdr:spPr>
        <a:xfrm>
          <a:off x="7772400" y="234950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425450</xdr:colOff>
      <xdr:row>12</xdr:row>
      <xdr:rowOff>139700</xdr:rowOff>
    </xdr:from>
    <xdr:to>
      <xdr:col>16</xdr:col>
      <xdr:colOff>247850</xdr:colOff>
      <xdr:row>12</xdr:row>
      <xdr:rowOff>139700</xdr:rowOff>
    </xdr:to>
    <xdr:cxnSp macro="">
      <xdr:nvCxnSpPr>
        <xdr:cNvPr id="78" name="Straight Arrow Connector 77">
          <a:extLst>
            <a:ext uri="{FF2B5EF4-FFF2-40B4-BE49-F238E27FC236}">
              <a16:creationId xmlns:a16="http://schemas.microsoft.com/office/drawing/2014/main" id="{00000000-0008-0000-0A00-00004E000000}"/>
            </a:ext>
          </a:extLst>
        </xdr:cNvPr>
        <xdr:cNvCxnSpPr/>
      </xdr:nvCxnSpPr>
      <xdr:spPr>
        <a:xfrm>
          <a:off x="9569450" y="2349500"/>
          <a:ext cx="4320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391900</xdr:colOff>
      <xdr:row>9</xdr:row>
      <xdr:rowOff>88900</xdr:rowOff>
    </xdr:from>
    <xdr:to>
      <xdr:col>11</xdr:col>
      <xdr:colOff>391900</xdr:colOff>
      <xdr:row>12</xdr:row>
      <xdr:rowOff>6350</xdr:rowOff>
    </xdr:to>
    <xdr:cxnSp macro="">
      <xdr:nvCxnSpPr>
        <xdr:cNvPr id="80" name="Straight Connector 79">
          <a:extLst>
            <a:ext uri="{FF2B5EF4-FFF2-40B4-BE49-F238E27FC236}">
              <a16:creationId xmlns:a16="http://schemas.microsoft.com/office/drawing/2014/main" id="{00000000-0008-0000-0A00-000050000000}"/>
            </a:ext>
          </a:extLst>
        </xdr:cNvPr>
        <xdr:cNvCxnSpPr>
          <a:endCxn id="9" idx="0"/>
        </xdr:cNvCxnSpPr>
      </xdr:nvCxnSpPr>
      <xdr:spPr>
        <a:xfrm flipH="1">
          <a:off x="7097500" y="1746250"/>
          <a:ext cx="0" cy="469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478024</xdr:colOff>
      <xdr:row>6</xdr:row>
      <xdr:rowOff>86760</xdr:rowOff>
    </xdr:from>
    <xdr:to>
      <xdr:col>4</xdr:col>
      <xdr:colOff>478024</xdr:colOff>
      <xdr:row>9</xdr:row>
      <xdr:rowOff>81510</xdr:rowOff>
    </xdr:to>
    <xdr:cxnSp macro="">
      <xdr:nvCxnSpPr>
        <xdr:cNvPr id="85" name="Straight Connector 84">
          <a:extLst>
            <a:ext uri="{FF2B5EF4-FFF2-40B4-BE49-F238E27FC236}">
              <a16:creationId xmlns:a16="http://schemas.microsoft.com/office/drawing/2014/main" id="{00000000-0008-0000-0A00-000055000000}"/>
            </a:ext>
          </a:extLst>
        </xdr:cNvPr>
        <xdr:cNvCxnSpPr>
          <a:stCxn id="2" idx="2"/>
        </xdr:cNvCxnSpPr>
      </xdr:nvCxnSpPr>
      <xdr:spPr>
        <a:xfrm>
          <a:off x="2916424" y="1191660"/>
          <a:ext cx="0" cy="547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476250</xdr:colOff>
      <xdr:row>9</xdr:row>
      <xdr:rowOff>82550</xdr:rowOff>
    </xdr:from>
    <xdr:to>
      <xdr:col>17</xdr:col>
      <xdr:colOff>266250</xdr:colOff>
      <xdr:row>9</xdr:row>
      <xdr:rowOff>82550</xdr:rowOff>
    </xdr:to>
    <xdr:cxnSp macro="">
      <xdr:nvCxnSpPr>
        <xdr:cNvPr id="87" name="Straight Connector 86">
          <a:extLst>
            <a:ext uri="{FF2B5EF4-FFF2-40B4-BE49-F238E27FC236}">
              <a16:creationId xmlns:a16="http://schemas.microsoft.com/office/drawing/2014/main" id="{00000000-0008-0000-0A00-000057000000}"/>
            </a:ext>
          </a:extLst>
        </xdr:cNvPr>
        <xdr:cNvCxnSpPr/>
      </xdr:nvCxnSpPr>
      <xdr:spPr>
        <a:xfrm flipH="1">
          <a:off x="2914650" y="1739900"/>
          <a:ext cx="7714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269050</xdr:colOff>
      <xdr:row>6</xdr:row>
      <xdr:rowOff>86760</xdr:rowOff>
    </xdr:from>
    <xdr:to>
      <xdr:col>17</xdr:col>
      <xdr:colOff>269050</xdr:colOff>
      <xdr:row>9</xdr:row>
      <xdr:rowOff>81510</xdr:rowOff>
    </xdr:to>
    <xdr:cxnSp macro="">
      <xdr:nvCxnSpPr>
        <xdr:cNvPr id="88" name="Straight Connector 87">
          <a:extLst>
            <a:ext uri="{FF2B5EF4-FFF2-40B4-BE49-F238E27FC236}">
              <a16:creationId xmlns:a16="http://schemas.microsoft.com/office/drawing/2014/main" id="{00000000-0008-0000-0A00-000058000000}"/>
            </a:ext>
          </a:extLst>
        </xdr:cNvPr>
        <xdr:cNvCxnSpPr>
          <a:stCxn id="19" idx="2"/>
        </xdr:cNvCxnSpPr>
      </xdr:nvCxnSpPr>
      <xdr:spPr>
        <a:xfrm>
          <a:off x="10632250" y="1191660"/>
          <a:ext cx="0" cy="547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273051</xdr:colOff>
      <xdr:row>8</xdr:row>
      <xdr:rowOff>6350</xdr:rowOff>
    </xdr:from>
    <xdr:to>
      <xdr:col>22</xdr:col>
      <xdr:colOff>111850</xdr:colOff>
      <xdr:row>16</xdr:row>
      <xdr:rowOff>171150</xdr:rowOff>
    </xdr:to>
    <xdr:grpSp>
      <xdr:nvGrpSpPr>
        <xdr:cNvPr id="54" name="Group 53">
          <a:extLst>
            <a:ext uri="{FF2B5EF4-FFF2-40B4-BE49-F238E27FC236}">
              <a16:creationId xmlns:a16="http://schemas.microsoft.com/office/drawing/2014/main" id="{00000000-0008-0000-0A00-000036000000}"/>
            </a:ext>
          </a:extLst>
        </xdr:cNvPr>
        <xdr:cNvGrpSpPr/>
      </xdr:nvGrpSpPr>
      <xdr:grpSpPr>
        <a:xfrm>
          <a:off x="10636251" y="1454150"/>
          <a:ext cx="3724999" cy="1612600"/>
          <a:chOff x="10026651" y="1479550"/>
          <a:chExt cx="3496399" cy="1638000"/>
        </a:xfrm>
      </xdr:grpSpPr>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10026651" y="2006600"/>
            <a:ext cx="1320799" cy="60901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0" i="0" u="none" strike="noStrike" baseline="0">
                <a:solidFill>
                  <a:schemeClr val="dk1"/>
                </a:solidFill>
                <a:latin typeface="+mn-lt"/>
                <a:ea typeface="+mn-ea"/>
                <a:cs typeface="+mn-cs"/>
              </a:rPr>
              <a:t>Oversight &amp; implementation of support services</a:t>
            </a:r>
          </a:p>
        </xdr:txBody>
      </xdr:sp>
      <xdr:cxnSp macro="">
        <xdr:nvCxnSpPr>
          <xdr:cNvPr id="46" name="Straight Connector 45">
            <a:extLst>
              <a:ext uri="{FF2B5EF4-FFF2-40B4-BE49-F238E27FC236}">
                <a16:creationId xmlns:a16="http://schemas.microsoft.com/office/drawing/2014/main" id="{00000000-0008-0000-0A00-00002E000000}"/>
              </a:ext>
            </a:extLst>
          </xdr:cNvPr>
          <xdr:cNvCxnSpPr>
            <a:stCxn id="13" idx="3"/>
          </xdr:cNvCxnSpPr>
        </xdr:nvCxnSpPr>
        <xdr:spPr>
          <a:xfrm>
            <a:off x="11347450" y="2311107"/>
            <a:ext cx="234950" cy="293"/>
          </a:xfrm>
          <a:prstGeom prst="line">
            <a:avLst/>
          </a:prstGeom>
        </xdr:spPr>
        <xdr:style>
          <a:lnRef idx="1">
            <a:schemeClr val="accent1"/>
          </a:lnRef>
          <a:fillRef idx="0">
            <a:schemeClr val="accent1"/>
          </a:fillRef>
          <a:effectRef idx="0">
            <a:schemeClr val="accent1"/>
          </a:effectRef>
          <a:fontRef idx="minor">
            <a:schemeClr val="tx1"/>
          </a:fontRef>
        </xdr:style>
      </xdr:cxnSp>
      <xdr:grpSp>
        <xdr:nvGrpSpPr>
          <xdr:cNvPr id="51" name="Group 50">
            <a:extLst>
              <a:ext uri="{FF2B5EF4-FFF2-40B4-BE49-F238E27FC236}">
                <a16:creationId xmlns:a16="http://schemas.microsoft.com/office/drawing/2014/main" id="{00000000-0008-0000-0A00-000033000000}"/>
              </a:ext>
            </a:extLst>
          </xdr:cNvPr>
          <xdr:cNvGrpSpPr/>
        </xdr:nvGrpSpPr>
        <xdr:grpSpPr>
          <a:xfrm>
            <a:off x="11576049" y="1479550"/>
            <a:ext cx="1947001" cy="1638000"/>
            <a:chOff x="11582399" y="1689100"/>
            <a:chExt cx="1947001" cy="1638000"/>
          </a:xfrm>
        </xdr:grpSpPr>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11944350" y="1689100"/>
              <a:ext cx="1566000" cy="2667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0" i="0" u="none" strike="noStrike" baseline="0">
                  <a:solidFill>
                    <a:schemeClr val="dk1"/>
                  </a:solidFill>
                  <a:latin typeface="+mn-lt"/>
                  <a:ea typeface="+mn-ea"/>
                  <a:cs typeface="+mn-cs"/>
                </a:rPr>
                <a:t>Project management</a:t>
              </a:r>
            </a:p>
            <a:p>
              <a:endParaRPr lang="en-US" sz="1100" b="0" i="0" u="none" strike="noStrike" baseline="0">
                <a:solidFill>
                  <a:schemeClr val="dk1"/>
                </a:solidFill>
                <a:latin typeface="+mn-lt"/>
                <a:ea typeface="+mn-ea"/>
                <a:cs typeface="+mn-cs"/>
              </a:endParaRPr>
            </a:p>
          </xdr:txBody>
        </xdr:sp>
        <xdr:grpSp>
          <xdr:nvGrpSpPr>
            <xdr:cNvPr id="50" name="Group 49">
              <a:extLst>
                <a:ext uri="{FF2B5EF4-FFF2-40B4-BE49-F238E27FC236}">
                  <a16:creationId xmlns:a16="http://schemas.microsoft.com/office/drawing/2014/main" id="{00000000-0008-0000-0A00-000032000000}"/>
                </a:ext>
              </a:extLst>
            </xdr:cNvPr>
            <xdr:cNvGrpSpPr/>
          </xdr:nvGrpSpPr>
          <xdr:grpSpPr>
            <a:xfrm>
              <a:off x="11582399" y="1822450"/>
              <a:ext cx="1947001" cy="1504650"/>
              <a:chOff x="11582399" y="1822450"/>
              <a:chExt cx="1947001" cy="1504650"/>
            </a:xfrm>
          </xdr:grpSpPr>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1957050" y="3060700"/>
                <a:ext cx="1566000" cy="2664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b="0" i="0" u="none" strike="noStrike" baseline="0">
                    <a:solidFill>
                      <a:schemeClr val="dk1"/>
                    </a:solidFill>
                    <a:latin typeface="+mn-lt"/>
                    <a:ea typeface="+mn-ea"/>
                    <a:cs typeface="+mn-cs"/>
                  </a:rPr>
                  <a:t>Township estalishment</a:t>
                </a:r>
              </a:p>
            </xdr:txBody>
          </xdr:sp>
          <xdr:sp macro="" textlink="">
            <xdr:nvSpPr>
              <xdr:cNvPr id="11" name="TextBox 10">
                <a:extLst>
                  <a:ext uri="{FF2B5EF4-FFF2-40B4-BE49-F238E27FC236}">
                    <a16:creationId xmlns:a16="http://schemas.microsoft.com/office/drawing/2014/main" id="{00000000-0008-0000-0A00-00000B000000}"/>
                  </a:ext>
                </a:extLst>
              </xdr:cNvPr>
              <xdr:cNvSpPr txBox="1"/>
            </xdr:nvSpPr>
            <xdr:spPr>
              <a:xfrm>
                <a:off x="11957049" y="2565400"/>
                <a:ext cx="1566000" cy="26456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none" rtlCol="0" anchor="t">
                <a:noAutofit/>
              </a:bodyPr>
              <a:lstStyle/>
              <a:p>
                <a:r>
                  <a:rPr lang="en-US" sz="1100" b="0" i="0" u="none" strike="noStrike" baseline="0">
                    <a:solidFill>
                      <a:schemeClr val="dk1"/>
                    </a:solidFill>
                    <a:latin typeface="+mn-lt"/>
                    <a:ea typeface="+mn-ea"/>
                    <a:cs typeface="+mn-cs"/>
                  </a:rPr>
                  <a:t>Contract management</a:t>
                </a:r>
              </a:p>
            </xdr:txBody>
          </xdr:sp>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11963400" y="2146300"/>
                <a:ext cx="1566000" cy="2667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noAutofit/>
              </a:bodyPr>
              <a:lstStyle/>
              <a:p>
                <a:r>
                  <a:rPr lang="en-US" sz="1100"/>
                  <a:t>Project procurement </a:t>
                </a:r>
              </a:p>
            </xdr:txBody>
          </xdr:sp>
          <xdr:cxnSp macro="">
            <xdr:nvCxnSpPr>
              <xdr:cNvPr id="26" name="Straight Connector 25">
                <a:extLst>
                  <a:ext uri="{FF2B5EF4-FFF2-40B4-BE49-F238E27FC236}">
                    <a16:creationId xmlns:a16="http://schemas.microsoft.com/office/drawing/2014/main" id="{00000000-0008-0000-0A00-00001A000000}"/>
                  </a:ext>
                </a:extLst>
              </xdr:cNvPr>
              <xdr:cNvCxnSpPr>
                <a:endCxn id="37" idx="1"/>
              </xdr:cNvCxnSpPr>
            </xdr:nvCxnSpPr>
            <xdr:spPr>
              <a:xfrm flipV="1">
                <a:off x="11582400" y="1822450"/>
                <a:ext cx="3619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0A00-00003A000000}"/>
                  </a:ext>
                </a:extLst>
              </xdr:cNvPr>
              <xdr:cNvCxnSpPr/>
            </xdr:nvCxnSpPr>
            <xdr:spPr>
              <a:xfrm>
                <a:off x="11582400" y="1822450"/>
                <a:ext cx="0" cy="136800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00000000-0008-0000-0A00-00003C000000}"/>
                  </a:ext>
                </a:extLst>
              </xdr:cNvPr>
              <xdr:cNvCxnSpPr/>
            </xdr:nvCxnSpPr>
            <xdr:spPr>
              <a:xfrm flipV="1">
                <a:off x="11582399" y="2735780"/>
                <a:ext cx="3636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00000000-0008-0000-0A00-00003D000000}"/>
                  </a:ext>
                </a:extLst>
              </xdr:cNvPr>
              <xdr:cNvCxnSpPr/>
            </xdr:nvCxnSpPr>
            <xdr:spPr>
              <a:xfrm flipV="1">
                <a:off x="11582400" y="3187550"/>
                <a:ext cx="3619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a:extLst>
                  <a:ext uri="{FF2B5EF4-FFF2-40B4-BE49-F238E27FC236}">
                    <a16:creationId xmlns:a16="http://schemas.microsoft.com/office/drawing/2014/main" id="{00000000-0008-0000-0A00-00003E000000}"/>
                  </a:ext>
                </a:extLst>
              </xdr:cNvPr>
              <xdr:cNvCxnSpPr/>
            </xdr:nvCxnSpPr>
            <xdr:spPr>
              <a:xfrm flipV="1">
                <a:off x="11588750" y="2279650"/>
                <a:ext cx="368300" cy="0"/>
              </a:xfrm>
              <a:prstGeom prst="line">
                <a:avLst/>
              </a:prstGeom>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104775</xdr:colOff>
      <xdr:row>3</xdr:row>
      <xdr:rowOff>41275</xdr:rowOff>
    </xdr:from>
    <xdr:to>
      <xdr:col>16</xdr:col>
      <xdr:colOff>95250</xdr:colOff>
      <xdr:row>23</xdr:row>
      <xdr:rowOff>177800</xdr:rowOff>
    </xdr:to>
    <xdr:graphicFrame macro="">
      <xdr:nvGraphicFramePr>
        <xdr:cNvPr id="2" name="Diagram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3</xdr:row>
      <xdr:rowOff>0</xdr:rowOff>
    </xdr:from>
    <xdr:to>
      <xdr:col>12</xdr:col>
      <xdr:colOff>600075</xdr:colOff>
      <xdr:row>23</xdr:row>
      <xdr:rowOff>136525</xdr:rowOff>
    </xdr:to>
    <xdr:graphicFrame macro="">
      <xdr:nvGraphicFramePr>
        <xdr:cNvPr id="3" name="Diagram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292100</xdr:colOff>
      <xdr:row>21</xdr:row>
      <xdr:rowOff>60325</xdr:rowOff>
    </xdr:from>
    <xdr:to>
      <xdr:col>16</xdr:col>
      <xdr:colOff>57150</xdr:colOff>
      <xdr:row>37</xdr:row>
      <xdr:rowOff>41275</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428625</xdr:colOff>
      <xdr:row>44</xdr:row>
      <xdr:rowOff>41275</xdr:rowOff>
    </xdr:from>
    <xdr:to>
      <xdr:col>14</xdr:col>
      <xdr:colOff>53975</xdr:colOff>
      <xdr:row>59</xdr:row>
      <xdr:rowOff>22225</xdr:rowOff>
    </xdr:to>
    <xdr:graphicFrame macro="">
      <xdr:nvGraphicFramePr>
        <xdr:cNvPr id="12" name="Chart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25</xdr:col>
      <xdr:colOff>414309</xdr:colOff>
      <xdr:row>24</xdr:row>
      <xdr:rowOff>53620</xdr:rowOff>
    </xdr:from>
    <xdr:to>
      <xdr:col>25</xdr:col>
      <xdr:colOff>415920</xdr:colOff>
      <xdr:row>27</xdr:row>
      <xdr:rowOff>173046</xdr:rowOff>
    </xdr:to>
    <xdr:cxnSp macro="">
      <xdr:nvCxnSpPr>
        <xdr:cNvPr id="210" name="Straight Connector 209">
          <a:extLst>
            <a:ext uri="{FF2B5EF4-FFF2-40B4-BE49-F238E27FC236}">
              <a16:creationId xmlns:a16="http://schemas.microsoft.com/office/drawing/2014/main" id="{00000000-0008-0000-0300-0000D2000000}"/>
            </a:ext>
          </a:extLst>
        </xdr:cNvPr>
        <xdr:cNvCxnSpPr>
          <a:endCxn id="193" idx="2"/>
        </xdr:cNvCxnSpPr>
      </xdr:nvCxnSpPr>
      <xdr:spPr>
        <a:xfrm flipV="1">
          <a:off x="15608952" y="4407906"/>
          <a:ext cx="1611" cy="663711"/>
        </a:xfrm>
        <a:prstGeom prst="line">
          <a:avLst/>
        </a:prstGeom>
        <a:ln>
          <a:solidFill>
            <a:srgbClr val="92D05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16</xdr:col>
      <xdr:colOff>451759</xdr:colOff>
      <xdr:row>63</xdr:row>
      <xdr:rowOff>97970</xdr:rowOff>
    </xdr:from>
    <xdr:to>
      <xdr:col>17</xdr:col>
      <xdr:colOff>93975</xdr:colOff>
      <xdr:row>64</xdr:row>
      <xdr:rowOff>161887</xdr:rowOff>
    </xdr:to>
    <xdr:sp macro="" textlink="">
      <xdr:nvSpPr>
        <xdr:cNvPr id="246" name="Flowchart: Connector 245">
          <a:extLst>
            <a:ext uri="{FF2B5EF4-FFF2-40B4-BE49-F238E27FC236}">
              <a16:creationId xmlns:a16="http://schemas.microsoft.com/office/drawing/2014/main" id="{00000000-0008-0000-0300-0000F6000000}"/>
            </a:ext>
          </a:extLst>
        </xdr:cNvPr>
        <xdr:cNvSpPr/>
      </xdr:nvSpPr>
      <xdr:spPr>
        <a:xfrm>
          <a:off x="10149941" y="11614561"/>
          <a:ext cx="24835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clientData/>
  </xdr:twoCellAnchor>
  <xdr:twoCellAnchor>
    <xdr:from>
      <xdr:col>19</xdr:col>
      <xdr:colOff>8082</xdr:colOff>
      <xdr:row>63</xdr:row>
      <xdr:rowOff>123536</xdr:rowOff>
    </xdr:from>
    <xdr:to>
      <xdr:col>19</xdr:col>
      <xdr:colOff>8082</xdr:colOff>
      <xdr:row>65</xdr:row>
      <xdr:rowOff>27930</xdr:rowOff>
    </xdr:to>
    <xdr:cxnSp macro="">
      <xdr:nvCxnSpPr>
        <xdr:cNvPr id="327" name="Straight Connector 326">
          <a:extLst>
            <a:ext uri="{FF2B5EF4-FFF2-40B4-BE49-F238E27FC236}">
              <a16:creationId xmlns:a16="http://schemas.microsoft.com/office/drawing/2014/main" id="{00000000-0008-0000-0300-000047010000}"/>
            </a:ext>
          </a:extLst>
        </xdr:cNvPr>
        <xdr:cNvCxnSpPr/>
      </xdr:nvCxnSpPr>
      <xdr:spPr>
        <a:xfrm>
          <a:off x="11524673" y="11640127"/>
          <a:ext cx="0" cy="27000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537106</xdr:colOff>
      <xdr:row>51</xdr:row>
      <xdr:rowOff>52915</xdr:rowOff>
    </xdr:from>
    <xdr:to>
      <xdr:col>17</xdr:col>
      <xdr:colOff>211272</xdr:colOff>
      <xdr:row>51</xdr:row>
      <xdr:rowOff>52915</xdr:rowOff>
    </xdr:to>
    <xdr:cxnSp macro="">
      <xdr:nvCxnSpPr>
        <xdr:cNvPr id="8231" name="Straight Connector 8230">
          <a:extLst>
            <a:ext uri="{FF2B5EF4-FFF2-40B4-BE49-F238E27FC236}">
              <a16:creationId xmlns:a16="http://schemas.microsoft.com/office/drawing/2014/main" id="{00000000-0008-0000-0300-000027200000}"/>
            </a:ext>
          </a:extLst>
        </xdr:cNvPr>
        <xdr:cNvCxnSpPr/>
      </xdr:nvCxnSpPr>
      <xdr:spPr>
        <a:xfrm>
          <a:off x="10358439" y="9228665"/>
          <a:ext cx="288000" cy="0"/>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433236</xdr:colOff>
      <xdr:row>8</xdr:row>
      <xdr:rowOff>82168</xdr:rowOff>
    </xdr:from>
    <xdr:to>
      <xdr:col>35</xdr:col>
      <xdr:colOff>185495</xdr:colOff>
      <xdr:row>76</xdr:row>
      <xdr:rowOff>27215</xdr:rowOff>
    </xdr:to>
    <xdr:grpSp>
      <xdr:nvGrpSpPr>
        <xdr:cNvPr id="8243" name="Group 8242">
          <a:extLst>
            <a:ext uri="{FF2B5EF4-FFF2-40B4-BE49-F238E27FC236}">
              <a16:creationId xmlns:a16="http://schemas.microsoft.com/office/drawing/2014/main" id="{00000000-0008-0000-0300-000033200000}"/>
            </a:ext>
          </a:extLst>
        </xdr:cNvPr>
        <xdr:cNvGrpSpPr/>
      </xdr:nvGrpSpPr>
      <xdr:grpSpPr>
        <a:xfrm>
          <a:off x="1725915" y="1551739"/>
          <a:ext cx="21081456" cy="12436405"/>
          <a:chOff x="190324" y="732287"/>
          <a:chExt cx="19924092" cy="12356651"/>
        </a:xfrm>
      </xdr:grpSpPr>
      <xdr:grpSp>
        <xdr:nvGrpSpPr>
          <xdr:cNvPr id="8219" name="Group 8218">
            <a:extLst>
              <a:ext uri="{FF2B5EF4-FFF2-40B4-BE49-F238E27FC236}">
                <a16:creationId xmlns:a16="http://schemas.microsoft.com/office/drawing/2014/main" id="{00000000-0008-0000-0300-00001B200000}"/>
              </a:ext>
            </a:extLst>
          </xdr:cNvPr>
          <xdr:cNvGrpSpPr/>
        </xdr:nvGrpSpPr>
        <xdr:grpSpPr>
          <a:xfrm>
            <a:off x="675810" y="732287"/>
            <a:ext cx="19438606" cy="4719595"/>
            <a:chOff x="607258" y="733250"/>
            <a:chExt cx="19282022" cy="4725608"/>
          </a:xfrm>
        </xdr:grpSpPr>
        <xdr:grpSp>
          <xdr:nvGrpSpPr>
            <xdr:cNvPr id="8217" name="Group 8216">
              <a:extLst>
                <a:ext uri="{FF2B5EF4-FFF2-40B4-BE49-F238E27FC236}">
                  <a16:creationId xmlns:a16="http://schemas.microsoft.com/office/drawing/2014/main" id="{00000000-0008-0000-0300-000019200000}"/>
                </a:ext>
              </a:extLst>
            </xdr:cNvPr>
            <xdr:cNvGrpSpPr/>
          </xdr:nvGrpSpPr>
          <xdr:grpSpPr>
            <a:xfrm>
              <a:off x="607258" y="733250"/>
              <a:ext cx="19282022" cy="4725608"/>
              <a:chOff x="607258" y="790977"/>
              <a:chExt cx="19282022" cy="4725608"/>
            </a:xfrm>
          </xdr:grpSpPr>
          <xdr:grpSp>
            <xdr:nvGrpSpPr>
              <xdr:cNvPr id="8216" name="Group 8215">
                <a:extLst>
                  <a:ext uri="{FF2B5EF4-FFF2-40B4-BE49-F238E27FC236}">
                    <a16:creationId xmlns:a16="http://schemas.microsoft.com/office/drawing/2014/main" id="{00000000-0008-0000-0300-000018200000}"/>
                  </a:ext>
                </a:extLst>
              </xdr:cNvPr>
              <xdr:cNvGrpSpPr/>
            </xdr:nvGrpSpPr>
            <xdr:grpSpPr>
              <a:xfrm>
                <a:off x="2626251" y="790977"/>
                <a:ext cx="16000389" cy="3557286"/>
                <a:chOff x="2626251" y="790977"/>
                <a:chExt cx="16000389" cy="3557286"/>
              </a:xfrm>
            </xdr:grpSpPr>
            <xdr:sp macro="" textlink="">
              <xdr:nvSpPr>
                <xdr:cNvPr id="89" name="Rectangle 88">
                  <a:extLst>
                    <a:ext uri="{FF2B5EF4-FFF2-40B4-BE49-F238E27FC236}">
                      <a16:creationId xmlns:a16="http://schemas.microsoft.com/office/drawing/2014/main" id="{00000000-0008-0000-0300-000059000000}"/>
                    </a:ext>
                  </a:extLst>
                </xdr:cNvPr>
                <xdr:cNvSpPr/>
              </xdr:nvSpPr>
              <xdr:spPr>
                <a:xfrm>
                  <a:off x="2626251" y="790977"/>
                  <a:ext cx="2772426" cy="818120"/>
                </a:xfrm>
                <a:prstGeom prst="rect">
                  <a:avLst/>
                </a:prstGeom>
                <a:solidFill>
                  <a:sysClr val="window" lastClr="FFFFFF"/>
                </a:solidFill>
                <a:ln w="28575" cap="flat" cmpd="sng" algn="ctr">
                  <a:solidFill>
                    <a:srgbClr val="C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100" b="0" i="0" u="none" strike="noStrike" kern="0" cap="none" spc="0" normalizeH="0" baseline="0" noProof="0">
                      <a:ln>
                        <a:noFill/>
                      </a:ln>
                      <a:solidFill>
                        <a:sysClr val="windowText" lastClr="000000"/>
                      </a:solidFill>
                      <a:effectLst/>
                      <a:uLnTx/>
                      <a:uFillTx/>
                      <a:latin typeface="+mn-lt"/>
                      <a:ea typeface="+mn-ea"/>
                      <a:cs typeface="+mn-cs"/>
                    </a:rPr>
                    <a:t>Constitution s26</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sysClr val="windowText" lastClr="000000"/>
                      </a:solidFill>
                      <a:effectLst/>
                      <a:uLnTx/>
                      <a:uFillTx/>
                      <a:latin typeface="+mn-lt"/>
                      <a:ea typeface="+mn-ea"/>
                      <a:cs typeface="+mn-cs"/>
                    </a:rPr>
                    <a:t>recognises access to adequate housing as a right for all and requires the state to take reasonable legislative and other measures within its available resources, to achieve the progressive realisation of this right</a:t>
                  </a:r>
                  <a:endParaRPr kumimoji="0" lang="en-ZA" sz="900" b="0" i="1" u="none" strike="noStrike" kern="0" cap="none" spc="0" normalizeH="0" baseline="0" noProof="0">
                    <a:ln>
                      <a:noFill/>
                    </a:ln>
                    <a:solidFill>
                      <a:sysClr val="windowText" lastClr="000000"/>
                    </a:solidFill>
                    <a:effectLst/>
                    <a:uLnTx/>
                    <a:uFillTx/>
                    <a:latin typeface="+mn-lt"/>
                    <a:ea typeface="+mn-ea"/>
                    <a:cs typeface="+mn-cs"/>
                  </a:endParaRPr>
                </a:p>
              </xdr:txBody>
            </xdr:sp>
            <xdr:cxnSp macro="">
              <xdr:nvCxnSpPr>
                <xdr:cNvPr id="206" name="Straight Connector 205">
                  <a:extLst>
                    <a:ext uri="{FF2B5EF4-FFF2-40B4-BE49-F238E27FC236}">
                      <a16:creationId xmlns:a16="http://schemas.microsoft.com/office/drawing/2014/main" id="{00000000-0008-0000-0300-0000CE000000}"/>
                    </a:ext>
                  </a:extLst>
                </xdr:cNvPr>
                <xdr:cNvCxnSpPr>
                  <a:stCxn id="34" idx="0"/>
                  <a:endCxn id="192" idx="2"/>
                </xdr:cNvCxnSpPr>
              </xdr:nvCxnSpPr>
              <xdr:spPr>
                <a:xfrm flipV="1">
                  <a:off x="10054610" y="3679901"/>
                  <a:ext cx="0" cy="667166"/>
                </a:xfrm>
                <a:prstGeom prst="line">
                  <a:avLst/>
                </a:prstGeom>
                <a:ln>
                  <a:solidFill>
                    <a:srgbClr val="92D050"/>
                  </a:solidFill>
                </a:ln>
              </xdr:spPr>
              <xdr:style>
                <a:lnRef idx="3">
                  <a:schemeClr val="accent2"/>
                </a:lnRef>
                <a:fillRef idx="0">
                  <a:schemeClr val="accent2"/>
                </a:fillRef>
                <a:effectRef idx="2">
                  <a:schemeClr val="accent2"/>
                </a:effectRef>
                <a:fontRef idx="minor">
                  <a:schemeClr val="tx1"/>
                </a:fontRef>
              </xdr:style>
            </xdr:cxnSp>
            <xdr:cxnSp macro="">
              <xdr:nvCxnSpPr>
                <xdr:cNvPr id="211" name="Straight Connector 210">
                  <a:extLst>
                    <a:ext uri="{FF2B5EF4-FFF2-40B4-BE49-F238E27FC236}">
                      <a16:creationId xmlns:a16="http://schemas.microsoft.com/office/drawing/2014/main" id="{00000000-0008-0000-0300-0000D3000000}"/>
                    </a:ext>
                  </a:extLst>
                </xdr:cNvPr>
                <xdr:cNvCxnSpPr>
                  <a:stCxn id="36" idx="0"/>
                  <a:endCxn id="195" idx="2"/>
                </xdr:cNvCxnSpPr>
              </xdr:nvCxnSpPr>
              <xdr:spPr>
                <a:xfrm flipV="1">
                  <a:off x="11941621" y="3682960"/>
                  <a:ext cx="4382888" cy="664513"/>
                </a:xfrm>
                <a:prstGeom prst="line">
                  <a:avLst/>
                </a:prstGeom>
                <a:ln>
                  <a:solidFill>
                    <a:srgbClr val="92D050"/>
                  </a:solidFill>
                </a:ln>
              </xdr:spPr>
              <xdr:style>
                <a:lnRef idx="3">
                  <a:schemeClr val="accent2"/>
                </a:lnRef>
                <a:fillRef idx="0">
                  <a:schemeClr val="accent2"/>
                </a:fillRef>
                <a:effectRef idx="2">
                  <a:schemeClr val="accent2"/>
                </a:effectRef>
                <a:fontRef idx="minor">
                  <a:schemeClr val="tx1"/>
                </a:fontRef>
              </xdr:style>
            </xdr:cxnSp>
            <xdr:cxnSp macro="">
              <xdr:nvCxnSpPr>
                <xdr:cNvPr id="212" name="Straight Connector 211">
                  <a:extLst>
                    <a:ext uri="{FF2B5EF4-FFF2-40B4-BE49-F238E27FC236}">
                      <a16:creationId xmlns:a16="http://schemas.microsoft.com/office/drawing/2014/main" id="{00000000-0008-0000-0300-0000D4000000}"/>
                    </a:ext>
                  </a:extLst>
                </xdr:cNvPr>
                <xdr:cNvCxnSpPr>
                  <a:stCxn id="37" idx="0"/>
                  <a:endCxn id="194" idx="2"/>
                </xdr:cNvCxnSpPr>
              </xdr:nvCxnSpPr>
              <xdr:spPr>
                <a:xfrm flipH="1" flipV="1">
                  <a:off x="11958336" y="3682170"/>
                  <a:ext cx="4349946" cy="666093"/>
                </a:xfrm>
                <a:prstGeom prst="line">
                  <a:avLst/>
                </a:prstGeom>
                <a:ln>
                  <a:solidFill>
                    <a:srgbClr val="92D050"/>
                  </a:solidFill>
                </a:ln>
              </xdr:spPr>
              <xdr:style>
                <a:lnRef idx="3">
                  <a:schemeClr val="accent2"/>
                </a:lnRef>
                <a:fillRef idx="0">
                  <a:schemeClr val="accent2"/>
                </a:fillRef>
                <a:effectRef idx="2">
                  <a:schemeClr val="accent2"/>
                </a:effectRef>
                <a:fontRef idx="minor">
                  <a:schemeClr val="tx1"/>
                </a:fontRef>
              </xdr:style>
            </xdr:cxnSp>
            <xdr:cxnSp macro="">
              <xdr:nvCxnSpPr>
                <xdr:cNvPr id="218" name="Straight Connector 217">
                  <a:extLst>
                    <a:ext uri="{FF2B5EF4-FFF2-40B4-BE49-F238E27FC236}">
                      <a16:creationId xmlns:a16="http://schemas.microsoft.com/office/drawing/2014/main" id="{00000000-0008-0000-0300-0000DA000000}"/>
                    </a:ext>
                  </a:extLst>
                </xdr:cNvPr>
                <xdr:cNvCxnSpPr>
                  <a:stCxn id="36" idx="0"/>
                  <a:endCxn id="196" idx="2"/>
                </xdr:cNvCxnSpPr>
              </xdr:nvCxnSpPr>
              <xdr:spPr>
                <a:xfrm flipV="1">
                  <a:off x="11941621" y="3676368"/>
                  <a:ext cx="6685019" cy="671105"/>
                </a:xfrm>
                <a:prstGeom prst="line">
                  <a:avLst/>
                </a:prstGeom>
                <a:ln>
                  <a:solidFill>
                    <a:srgbClr val="92D050"/>
                  </a:solidFill>
                </a:ln>
              </xdr:spPr>
              <xdr:style>
                <a:lnRef idx="3">
                  <a:schemeClr val="accent2"/>
                </a:lnRef>
                <a:fillRef idx="0">
                  <a:schemeClr val="accent2"/>
                </a:fillRef>
                <a:effectRef idx="2">
                  <a:schemeClr val="accent2"/>
                </a:effectRef>
                <a:fontRef idx="minor">
                  <a:schemeClr val="tx1"/>
                </a:fontRef>
              </xdr:style>
            </xdr:cxnSp>
          </xdr:grpSp>
          <xdr:grpSp>
            <xdr:nvGrpSpPr>
              <xdr:cNvPr id="8215" name="Group 8214">
                <a:extLst>
                  <a:ext uri="{FF2B5EF4-FFF2-40B4-BE49-F238E27FC236}">
                    <a16:creationId xmlns:a16="http://schemas.microsoft.com/office/drawing/2014/main" id="{00000000-0008-0000-0300-000017200000}"/>
                  </a:ext>
                </a:extLst>
              </xdr:cNvPr>
              <xdr:cNvGrpSpPr/>
            </xdr:nvGrpSpPr>
            <xdr:grpSpPr>
              <a:xfrm>
                <a:off x="607258" y="1611835"/>
                <a:ext cx="19282022" cy="3904750"/>
                <a:chOff x="607258" y="880623"/>
                <a:chExt cx="19282022" cy="3904750"/>
              </a:xfrm>
            </xdr:grpSpPr>
            <xdr:sp macro="" textlink="">
              <xdr:nvSpPr>
                <xdr:cNvPr id="94" name="Rectangle 93">
                  <a:extLst>
                    <a:ext uri="{FF2B5EF4-FFF2-40B4-BE49-F238E27FC236}">
                      <a16:creationId xmlns:a16="http://schemas.microsoft.com/office/drawing/2014/main" id="{00000000-0008-0000-0300-00005E000000}"/>
                    </a:ext>
                  </a:extLst>
                </xdr:cNvPr>
                <xdr:cNvSpPr/>
              </xdr:nvSpPr>
              <xdr:spPr>
                <a:xfrm>
                  <a:off x="2715898" y="1408489"/>
                  <a:ext cx="2505726" cy="521515"/>
                </a:xfrm>
                <a:prstGeom prst="rect">
                  <a:avLst/>
                </a:prstGeom>
                <a:ln w="285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mn-lt"/>
                    </a:rPr>
                    <a:t>Housin</a:t>
                  </a:r>
                  <a:r>
                    <a:rPr lang="en-ZA" sz="1100" baseline="0">
                      <a:latin typeface="+mn-lt"/>
                    </a:rPr>
                    <a:t>g Act</a:t>
                  </a:r>
                </a:p>
                <a:p>
                  <a:pPr algn="ctr"/>
                  <a:r>
                    <a:rPr lang="en-US" sz="900" i="1">
                      <a:solidFill>
                        <a:schemeClr val="dk1"/>
                      </a:solidFill>
                      <a:effectLst/>
                      <a:latin typeface="+mn-lt"/>
                      <a:ea typeface="+mn-ea"/>
                      <a:cs typeface="+mn-cs"/>
                    </a:rPr>
                    <a:t>the facilitation of a sustainable housing development process</a:t>
                  </a:r>
                  <a:endParaRPr lang="en-ZA" sz="900" i="1">
                    <a:latin typeface="+mn-lt"/>
                  </a:endParaRPr>
                </a:p>
              </xdr:txBody>
            </xdr:sp>
            <xdr:cxnSp macro="">
              <xdr:nvCxnSpPr>
                <xdr:cNvPr id="95" name="Straight Connector 94">
                  <a:extLst>
                    <a:ext uri="{FF2B5EF4-FFF2-40B4-BE49-F238E27FC236}">
                      <a16:creationId xmlns:a16="http://schemas.microsoft.com/office/drawing/2014/main" id="{00000000-0008-0000-0300-00005F000000}"/>
                    </a:ext>
                  </a:extLst>
                </xdr:cNvPr>
                <xdr:cNvCxnSpPr>
                  <a:endCxn id="94" idx="0"/>
                </xdr:cNvCxnSpPr>
              </xdr:nvCxnSpPr>
              <xdr:spPr>
                <a:xfrm>
                  <a:off x="3968761" y="880623"/>
                  <a:ext cx="0" cy="527865"/>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cxnSp macro="">
              <xdr:nvCxnSpPr>
                <xdr:cNvPr id="97" name="Straight Connector 96">
                  <a:extLst>
                    <a:ext uri="{FF2B5EF4-FFF2-40B4-BE49-F238E27FC236}">
                      <a16:creationId xmlns:a16="http://schemas.microsoft.com/office/drawing/2014/main" id="{00000000-0008-0000-0300-000061000000}"/>
                    </a:ext>
                  </a:extLst>
                </xdr:cNvPr>
                <xdr:cNvCxnSpPr/>
              </xdr:nvCxnSpPr>
              <xdr:spPr>
                <a:xfrm>
                  <a:off x="3958053" y="1932618"/>
                  <a:ext cx="1590" cy="247921"/>
                </a:xfrm>
                <a:prstGeom prst="line">
                  <a:avLst/>
                </a:prstGeom>
                <a:noFill/>
                <a:ln w="19050" cap="flat" cmpd="sng" algn="ctr">
                  <a:solidFill>
                    <a:srgbClr val="C00000"/>
                  </a:solidFill>
                  <a:prstDash val="solid"/>
                  <a:miter lim="800000"/>
                </a:ln>
                <a:effectLst/>
              </xdr:spPr>
            </xdr:cxnSp>
            <xdr:cxnSp macro="">
              <xdr:nvCxnSpPr>
                <xdr:cNvPr id="98" name="Straight Connector 97">
                  <a:extLst>
                    <a:ext uri="{FF2B5EF4-FFF2-40B4-BE49-F238E27FC236}">
                      <a16:creationId xmlns:a16="http://schemas.microsoft.com/office/drawing/2014/main" id="{00000000-0008-0000-0300-000062000000}"/>
                    </a:ext>
                  </a:extLst>
                </xdr:cNvPr>
                <xdr:cNvCxnSpPr/>
              </xdr:nvCxnSpPr>
              <xdr:spPr>
                <a:xfrm flipH="1">
                  <a:off x="2977368" y="2175185"/>
                  <a:ext cx="988282" cy="0"/>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sp macro="" textlink="">
              <xdr:nvSpPr>
                <xdr:cNvPr id="101" name="Rectangle 100">
                  <a:extLst>
                    <a:ext uri="{FF2B5EF4-FFF2-40B4-BE49-F238E27FC236}">
                      <a16:creationId xmlns:a16="http://schemas.microsoft.com/office/drawing/2014/main" id="{00000000-0008-0000-0300-000065000000}"/>
                    </a:ext>
                  </a:extLst>
                </xdr:cNvPr>
                <xdr:cNvSpPr/>
              </xdr:nvSpPr>
              <xdr:spPr>
                <a:xfrm>
                  <a:off x="1885644" y="2545025"/>
                  <a:ext cx="2184095" cy="839558"/>
                </a:xfrm>
                <a:prstGeom prst="rect">
                  <a:avLst/>
                </a:prstGeom>
                <a:solidFill>
                  <a:sysClr val="window" lastClr="FFFFFF"/>
                </a:solidFill>
                <a:ln w="19050" cap="flat" cmpd="sng" algn="ctr">
                  <a:solidFill>
                    <a:srgbClr val="ED7D31"/>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100" b="0" i="0" u="none" strike="noStrike" kern="0" cap="none" spc="0" normalizeH="0" baseline="0" noProof="0">
                      <a:ln>
                        <a:noFill/>
                      </a:ln>
                      <a:solidFill>
                        <a:sysClr val="windowText" lastClr="000000"/>
                      </a:solidFill>
                      <a:effectLst/>
                      <a:uLnTx/>
                      <a:uFillTx/>
                      <a:latin typeface="+mn-lt"/>
                      <a:ea typeface="+mn-ea"/>
                      <a:cs typeface="+mn-cs"/>
                    </a:rPr>
                    <a:t>White Paper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sysClr val="windowText" lastClr="000000"/>
                      </a:solidFill>
                      <a:effectLst/>
                      <a:uLnTx/>
                      <a:uFillTx/>
                      <a:latin typeface="Calibri" panose="020F0502020204030204"/>
                      <a:ea typeface="+mn-ea"/>
                      <a:cs typeface="+mn-cs"/>
                    </a:rPr>
                    <a:t>sets out the national housing strategy for government which aims to </a:t>
                  </a:r>
                  <a:r>
                    <a:rPr kumimoji="0" lang="en-US" sz="9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Calibri" panose="020F0502020204030204" pitchFamily="34" charset="0"/>
                    </a:rPr>
                    <a:t>improve</a:t>
                  </a:r>
                  <a:r>
                    <a:rPr kumimoji="0" lang="en-US" sz="900" b="0" i="1" u="none" strike="noStrike" kern="0" cap="none" spc="0" normalizeH="0" baseline="0" noProof="0">
                      <a:ln>
                        <a:noFill/>
                      </a:ln>
                      <a:solidFill>
                        <a:sysClr val="windowText" lastClr="000000"/>
                      </a:solidFill>
                      <a:effectLst/>
                      <a:uLnTx/>
                      <a:uFillTx/>
                      <a:latin typeface="Calibri" panose="020F0502020204030204"/>
                      <a:ea typeface="+mn-ea"/>
                      <a:cs typeface="+mn-cs"/>
                    </a:rPr>
                    <a:t> the quality of living for all South Africans especially low income households</a:t>
                  </a:r>
                  <a:r>
                    <a:rPr kumimoji="0" lang="en-ZA" sz="900" b="0" i="1"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 </a:t>
                  </a:r>
                </a:p>
              </xdr:txBody>
            </xdr:sp>
            <xdr:cxnSp macro="">
              <xdr:nvCxnSpPr>
                <xdr:cNvPr id="102" name="Straight Connector 101">
                  <a:extLst>
                    <a:ext uri="{FF2B5EF4-FFF2-40B4-BE49-F238E27FC236}">
                      <a16:creationId xmlns:a16="http://schemas.microsoft.com/office/drawing/2014/main" id="{00000000-0008-0000-0300-000066000000}"/>
                    </a:ext>
                  </a:extLst>
                </xdr:cNvPr>
                <xdr:cNvCxnSpPr>
                  <a:endCxn id="101" idx="0"/>
                </xdr:cNvCxnSpPr>
              </xdr:nvCxnSpPr>
              <xdr:spPr>
                <a:xfrm>
                  <a:off x="2979859" y="2167715"/>
                  <a:ext cx="3175" cy="377310"/>
                </a:xfrm>
                <a:prstGeom prst="line">
                  <a:avLst/>
                </a:prstGeom>
                <a:noFill/>
                <a:ln w="19050" cap="flat" cmpd="sng" algn="ctr">
                  <a:solidFill>
                    <a:srgbClr val="C00000"/>
                  </a:solidFill>
                  <a:prstDash val="solid"/>
                  <a:miter lim="800000"/>
                </a:ln>
                <a:effectLst/>
              </xdr:spPr>
            </xdr:cxnSp>
            <xdr:sp macro="" textlink="">
              <xdr:nvSpPr>
                <xdr:cNvPr id="105" name="Rectangle 104">
                  <a:extLst>
                    <a:ext uri="{FF2B5EF4-FFF2-40B4-BE49-F238E27FC236}">
                      <a16:creationId xmlns:a16="http://schemas.microsoft.com/office/drawing/2014/main" id="{00000000-0008-0000-0300-000069000000}"/>
                    </a:ext>
                  </a:extLst>
                </xdr:cNvPr>
                <xdr:cNvSpPr/>
              </xdr:nvSpPr>
              <xdr:spPr>
                <a:xfrm>
                  <a:off x="4670272" y="2609295"/>
                  <a:ext cx="2313109" cy="708054"/>
                </a:xfrm>
                <a:prstGeom prst="rect">
                  <a:avLst/>
                </a:prstGeom>
                <a:solidFill>
                  <a:sysClr val="window" lastClr="FFFFFF"/>
                </a:solidFill>
                <a:ln w="19050" cap="flat" cmpd="sng" algn="ctr">
                  <a:solidFill>
                    <a:srgbClr val="ED7D31"/>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100" b="0" i="0" u="none" strike="noStrike" kern="0" cap="none" spc="0" normalizeH="0" baseline="0" noProof="0">
                      <a:ln>
                        <a:noFill/>
                      </a:ln>
                      <a:solidFill>
                        <a:sysClr val="windowText" lastClr="000000"/>
                      </a:solidFill>
                      <a:effectLst/>
                      <a:uLnTx/>
                      <a:uFillTx/>
                      <a:latin typeface="+mn-lt"/>
                      <a:ea typeface="+mn-ea"/>
                      <a:cs typeface="+mn-cs"/>
                    </a:rPr>
                    <a:t>Housing Code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1" u="none" strike="noStrike" kern="0" cap="none" spc="0" normalizeH="0" baseline="0" noProof="0">
                      <a:ln>
                        <a:noFill/>
                      </a:ln>
                      <a:solidFill>
                        <a:sysClr val="windowText" lastClr="000000"/>
                      </a:solidFill>
                      <a:effectLst/>
                      <a:uLnTx/>
                      <a:uFillTx/>
                      <a:latin typeface="Calibri" panose="020F0502020204030204"/>
                      <a:ea typeface="+mn-ea"/>
                      <a:cs typeface="+mn-cs"/>
                    </a:rPr>
                    <a:t>policy principles, guidelines and norms and standards which apply to housing programmes </a:t>
                  </a:r>
                  <a:endParaRPr kumimoji="0" lang="en-ZA" sz="1100" b="0" i="1"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endParaRPr>
                </a:p>
              </xdr:txBody>
            </xdr:sp>
            <xdr:cxnSp macro="">
              <xdr:nvCxnSpPr>
                <xdr:cNvPr id="106" name="Straight Connector 105">
                  <a:extLst>
                    <a:ext uri="{FF2B5EF4-FFF2-40B4-BE49-F238E27FC236}">
                      <a16:creationId xmlns:a16="http://schemas.microsoft.com/office/drawing/2014/main" id="{00000000-0008-0000-0300-00006A000000}"/>
                    </a:ext>
                  </a:extLst>
                </xdr:cNvPr>
                <xdr:cNvCxnSpPr>
                  <a:stCxn id="105" idx="1"/>
                  <a:endCxn id="101" idx="3"/>
                </xdr:cNvCxnSpPr>
              </xdr:nvCxnSpPr>
              <xdr:spPr>
                <a:xfrm flipH="1">
                  <a:off x="4069739" y="2963322"/>
                  <a:ext cx="600533" cy="808"/>
                </a:xfrm>
                <a:prstGeom prst="line">
                  <a:avLst/>
                </a:prstGeom>
                <a:ln w="19050"/>
              </xdr:spPr>
              <xdr:style>
                <a:lnRef idx="2">
                  <a:schemeClr val="accent2"/>
                </a:lnRef>
                <a:fillRef idx="0">
                  <a:schemeClr val="accent2"/>
                </a:fillRef>
                <a:effectRef idx="1">
                  <a:schemeClr val="accent2"/>
                </a:effectRef>
                <a:fontRef idx="minor">
                  <a:schemeClr val="tx1"/>
                </a:fontRef>
              </xdr:style>
            </xdr:cxnSp>
            <xdr:sp macro="" textlink="">
              <xdr:nvSpPr>
                <xdr:cNvPr id="108" name="Rectangle 107">
                  <a:extLst>
                    <a:ext uri="{FF2B5EF4-FFF2-40B4-BE49-F238E27FC236}">
                      <a16:creationId xmlns:a16="http://schemas.microsoft.com/office/drawing/2014/main" id="{00000000-0008-0000-0300-00006C000000}"/>
                    </a:ext>
                  </a:extLst>
                </xdr:cNvPr>
                <xdr:cNvSpPr/>
              </xdr:nvSpPr>
              <xdr:spPr>
                <a:xfrm rot="16200000">
                  <a:off x="-107738" y="3214327"/>
                  <a:ext cx="2027642" cy="597650"/>
                </a:xfrm>
                <a:prstGeom prst="rect">
                  <a:avLst/>
                </a:prstGeom>
                <a:solidFill>
                  <a:sysClr val="window" lastClr="FFFFFF"/>
                </a:solidFill>
                <a:ln w="19050" cap="flat" cmpd="sng" algn="ctr">
                  <a:solidFill>
                    <a:srgbClr val="ED7D31"/>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100" b="0"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National </a:t>
                  </a:r>
                  <a:r>
                    <a:rPr kumimoji="0" lang="en-ZA" sz="1100" b="0" i="0" u="none" strike="noStrike" kern="0" cap="none" spc="0" normalizeH="0" baseline="0" noProof="0">
                      <a:ln>
                        <a:noFill/>
                      </a:ln>
                      <a:solidFill>
                        <a:sysClr val="windowText" lastClr="000000"/>
                      </a:solidFill>
                      <a:effectLst/>
                      <a:uLnTx/>
                      <a:uFillTx/>
                      <a:latin typeface="+mn-lt"/>
                      <a:ea typeface="+mn-ea"/>
                      <a:cs typeface="+mn-cs"/>
                    </a:rPr>
                    <a:t>Department</a:t>
                  </a:r>
                  <a:r>
                    <a:rPr kumimoji="0" lang="en-ZA" sz="1100" b="0" i="0" u="none" strike="noStrike" kern="0" cap="none" spc="0" normalizeH="0" baseline="0" noProof="0">
                      <a:ln>
                        <a:noFill/>
                      </a:ln>
                      <a:solidFill>
                        <a:sysClr val="windowText" lastClr="000000"/>
                      </a:solidFill>
                      <a:effectLst/>
                      <a:uLnTx/>
                      <a:uFillTx/>
                      <a:latin typeface="Calibri" panose="020F0502020204030204"/>
                      <a:ea typeface="+mn-ea"/>
                      <a:cs typeface="+mn-cs"/>
                    </a:rPr>
                    <a:t> of Human </a:t>
                  </a:r>
                  <a:r>
                    <a:rPr kumimoji="0" lang="en-ZA" sz="1100" b="0"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Settlements </a:t>
                  </a:r>
                </a:p>
              </xdr:txBody>
            </xdr:sp>
            <xdr:cxnSp macro="">
              <xdr:nvCxnSpPr>
                <xdr:cNvPr id="109" name="Straight Connector 108">
                  <a:extLst>
                    <a:ext uri="{FF2B5EF4-FFF2-40B4-BE49-F238E27FC236}">
                      <a16:creationId xmlns:a16="http://schemas.microsoft.com/office/drawing/2014/main" id="{00000000-0008-0000-0300-00006D000000}"/>
                    </a:ext>
                  </a:extLst>
                </xdr:cNvPr>
                <xdr:cNvCxnSpPr/>
              </xdr:nvCxnSpPr>
              <xdr:spPr>
                <a:xfrm flipH="1" flipV="1">
                  <a:off x="1209385" y="2962948"/>
                  <a:ext cx="677073" cy="1182"/>
                </a:xfrm>
                <a:prstGeom prst="line">
                  <a:avLst/>
                </a:prstGeom>
                <a:ln w="19050"/>
              </xdr:spPr>
              <xdr:style>
                <a:lnRef idx="2">
                  <a:schemeClr val="accent2"/>
                </a:lnRef>
                <a:fillRef idx="0">
                  <a:schemeClr val="accent2"/>
                </a:fillRef>
                <a:effectRef idx="1">
                  <a:schemeClr val="accent2"/>
                </a:effectRef>
                <a:fontRef idx="minor">
                  <a:schemeClr val="tx1"/>
                </a:fontRef>
              </xdr:style>
            </xdr:cxnSp>
            <xdr:cxnSp macro="">
              <xdr:nvCxnSpPr>
                <xdr:cNvPr id="115" name="Straight Connector 114">
                  <a:extLst>
                    <a:ext uri="{FF2B5EF4-FFF2-40B4-BE49-F238E27FC236}">
                      <a16:creationId xmlns:a16="http://schemas.microsoft.com/office/drawing/2014/main" id="{00000000-0008-0000-0300-000073000000}"/>
                    </a:ext>
                  </a:extLst>
                </xdr:cNvPr>
                <xdr:cNvCxnSpPr/>
              </xdr:nvCxnSpPr>
              <xdr:spPr>
                <a:xfrm flipH="1" flipV="1">
                  <a:off x="1212273" y="4021667"/>
                  <a:ext cx="680536" cy="0"/>
                </a:xfrm>
                <a:prstGeom prst="line">
                  <a:avLst/>
                </a:prstGeom>
                <a:ln w="19050"/>
              </xdr:spPr>
              <xdr:style>
                <a:lnRef idx="2">
                  <a:schemeClr val="accent2"/>
                </a:lnRef>
                <a:fillRef idx="0">
                  <a:schemeClr val="accent2"/>
                </a:fillRef>
                <a:effectRef idx="1">
                  <a:schemeClr val="accent2"/>
                </a:effectRef>
                <a:fontRef idx="minor">
                  <a:schemeClr val="tx1"/>
                </a:fontRef>
              </xdr:style>
            </xdr:cxnSp>
            <xdr:sp macro="" textlink="">
              <xdr:nvSpPr>
                <xdr:cNvPr id="116" name="Rectangle 115">
                  <a:extLst>
                    <a:ext uri="{FF2B5EF4-FFF2-40B4-BE49-F238E27FC236}">
                      <a16:creationId xmlns:a16="http://schemas.microsoft.com/office/drawing/2014/main" id="{00000000-0008-0000-0300-000074000000}"/>
                    </a:ext>
                  </a:extLst>
                </xdr:cNvPr>
                <xdr:cNvSpPr/>
              </xdr:nvSpPr>
              <xdr:spPr>
                <a:xfrm>
                  <a:off x="1894609" y="3638358"/>
                  <a:ext cx="3693968" cy="787015"/>
                </a:xfrm>
                <a:prstGeom prst="rect">
                  <a:avLst/>
                </a:prstGeom>
                <a:solidFill>
                  <a:sysClr val="window" lastClr="FFFFFF"/>
                </a:solidFill>
                <a:ln w="19050" cap="flat" cmpd="sng" algn="ctr">
                  <a:solidFill>
                    <a:srgbClr val="ED7D31"/>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050" b="0" i="0" u="none" strike="noStrike" kern="0" cap="none" spc="0" normalizeH="0" baseline="0" noProof="0">
                      <a:ln>
                        <a:noFill/>
                      </a:ln>
                      <a:solidFill>
                        <a:sysClr val="windowText" lastClr="000000"/>
                      </a:solidFill>
                      <a:effectLst/>
                      <a:uLnTx/>
                      <a:uFillTx/>
                      <a:latin typeface="+mn-lt"/>
                      <a:ea typeface="+mn-ea"/>
                      <a:cs typeface="+mn-cs"/>
                    </a:rPr>
                    <a:t>Housing Development Act</a:t>
                  </a:r>
                </a:p>
                <a:p>
                  <a:pPr marL="0" marR="0" lvl="0" indent="0" algn="ctr" defTabSz="914400" eaLnBrk="1" fontAlgn="auto" latinLnBrk="0" hangingPunct="1">
                    <a:lnSpc>
                      <a:spcPct val="100000"/>
                    </a:lnSpc>
                    <a:spcBef>
                      <a:spcPts val="0"/>
                    </a:spcBef>
                    <a:spcAft>
                      <a:spcPts val="0"/>
                    </a:spcAft>
                    <a:buClrTx/>
                    <a:buSzTx/>
                    <a:buFontTx/>
                    <a:buNone/>
                    <a:tabLst/>
                    <a:defRPr/>
                  </a:pPr>
                  <a:r>
                    <a:rPr lang="en-US" sz="900" i="1">
                      <a:effectLst/>
                      <a:latin typeface="+mn-lt"/>
                      <a:ea typeface="+mn-ea"/>
                      <a:cs typeface="+mn-cs"/>
                    </a:rPr>
                    <a:t>establishes the HDA to facilitate the acquisition of land and landed property through measures that complement the capacities of Government across all spheres and fast-track land acquisition and housing development services for the purpose of creating sustainable human settlements</a:t>
                  </a:r>
                  <a:endParaRPr kumimoji="0" lang="en-ZA" sz="900" b="0" i="1" u="none" strike="noStrike" kern="0" cap="none" spc="0" normalizeH="0" baseline="0" noProof="0">
                    <a:ln>
                      <a:noFill/>
                    </a:ln>
                    <a:solidFill>
                      <a:sysClr val="windowText" lastClr="000000"/>
                    </a:solidFill>
                    <a:effectLst/>
                    <a:uLnTx/>
                    <a:uFillTx/>
                    <a:latin typeface="+mn-lt"/>
                    <a:ea typeface="+mn-ea"/>
                    <a:cs typeface="+mn-cs"/>
                  </a:endParaRPr>
                </a:p>
              </xdr:txBody>
            </xdr:sp>
            <xdr:cxnSp macro="">
              <xdr:nvCxnSpPr>
                <xdr:cNvPr id="125" name="Straight Connector 124">
                  <a:extLst>
                    <a:ext uri="{FF2B5EF4-FFF2-40B4-BE49-F238E27FC236}">
                      <a16:creationId xmlns:a16="http://schemas.microsoft.com/office/drawing/2014/main" id="{00000000-0008-0000-0300-00007D000000}"/>
                    </a:ext>
                  </a:extLst>
                </xdr:cNvPr>
                <xdr:cNvCxnSpPr>
                  <a:stCxn id="116" idx="2"/>
                </xdr:cNvCxnSpPr>
              </xdr:nvCxnSpPr>
              <xdr:spPr>
                <a:xfrm flipH="1">
                  <a:off x="3738418" y="4425373"/>
                  <a:ext cx="0" cy="360000"/>
                </a:xfrm>
                <a:prstGeom prst="line">
                  <a:avLst/>
                </a:prstGeom>
                <a:ln w="19050"/>
              </xdr:spPr>
              <xdr:style>
                <a:lnRef idx="2">
                  <a:schemeClr val="accent2"/>
                </a:lnRef>
                <a:fillRef idx="0">
                  <a:schemeClr val="accent2"/>
                </a:fillRef>
                <a:effectRef idx="1">
                  <a:schemeClr val="accent2"/>
                </a:effectRef>
                <a:fontRef idx="minor">
                  <a:schemeClr val="tx1"/>
                </a:fontRef>
              </xdr:style>
            </xdr:cxnSp>
            <xdr:grpSp>
              <xdr:nvGrpSpPr>
                <xdr:cNvPr id="171" name="Group 170">
                  <a:extLst>
                    <a:ext uri="{FF2B5EF4-FFF2-40B4-BE49-F238E27FC236}">
                      <a16:creationId xmlns:a16="http://schemas.microsoft.com/office/drawing/2014/main" id="{00000000-0008-0000-0300-0000AB000000}"/>
                    </a:ext>
                  </a:extLst>
                </xdr:cNvPr>
                <xdr:cNvGrpSpPr/>
              </xdr:nvGrpSpPr>
              <xdr:grpSpPr>
                <a:xfrm>
                  <a:off x="8191343" y="3531743"/>
                  <a:ext cx="9083261" cy="594264"/>
                  <a:chOff x="8267746" y="3659308"/>
                  <a:chExt cx="9180040" cy="606150"/>
                </a:xfrm>
              </xdr:grpSpPr>
              <xdr:grpSp>
                <xdr:nvGrpSpPr>
                  <xdr:cNvPr id="170" name="Group 169">
                    <a:extLst>
                      <a:ext uri="{FF2B5EF4-FFF2-40B4-BE49-F238E27FC236}">
                        <a16:creationId xmlns:a16="http://schemas.microsoft.com/office/drawing/2014/main" id="{00000000-0008-0000-0300-0000AA000000}"/>
                      </a:ext>
                    </a:extLst>
                  </xdr:cNvPr>
                  <xdr:cNvGrpSpPr/>
                </xdr:nvGrpSpPr>
                <xdr:grpSpPr>
                  <a:xfrm>
                    <a:off x="8267746" y="3659308"/>
                    <a:ext cx="9180040" cy="606150"/>
                    <a:chOff x="8267746" y="3659308"/>
                    <a:chExt cx="9180040" cy="606150"/>
                  </a:xfrm>
                </xdr:grpSpPr>
                <xdr:grpSp>
                  <xdr:nvGrpSpPr>
                    <xdr:cNvPr id="147" name="Group 146">
                      <a:extLst>
                        <a:ext uri="{FF2B5EF4-FFF2-40B4-BE49-F238E27FC236}">
                          <a16:creationId xmlns:a16="http://schemas.microsoft.com/office/drawing/2014/main" id="{00000000-0008-0000-0300-000093000000}"/>
                        </a:ext>
                      </a:extLst>
                    </xdr:cNvPr>
                    <xdr:cNvGrpSpPr/>
                  </xdr:nvGrpSpPr>
                  <xdr:grpSpPr>
                    <a:xfrm>
                      <a:off x="8267746" y="3662125"/>
                      <a:ext cx="9180040" cy="603333"/>
                      <a:chOff x="82550" y="14547850"/>
                      <a:chExt cx="8899759" cy="603250"/>
                    </a:xfrm>
                  </xdr:grpSpPr>
                  <xdr:sp macro="" textlink="">
                    <xdr:nvSpPr>
                      <xdr:cNvPr id="33" name="Pentagon 32">
                        <a:extLst>
                          <a:ext uri="{FF2B5EF4-FFF2-40B4-BE49-F238E27FC236}">
                            <a16:creationId xmlns:a16="http://schemas.microsoft.com/office/drawing/2014/main" id="{00000000-0008-0000-0300-000021000000}"/>
                          </a:ext>
                        </a:extLst>
                      </xdr:cNvPr>
                      <xdr:cNvSpPr/>
                    </xdr:nvSpPr>
                    <xdr:spPr>
                      <a:xfrm>
                        <a:off x="82550" y="14547850"/>
                        <a:ext cx="1066800" cy="603250"/>
                      </a:xfrm>
                      <a:prstGeom prst="homePlate">
                        <a:avLst/>
                      </a:prstGeom>
                      <a:ln w="25400">
                        <a:solidFill>
                          <a:srgbClr val="09E6F7"/>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HDA Budget Programmes</a:t>
                        </a:r>
                      </a:p>
                    </xdr:txBody>
                  </xdr:sp>
                  <xdr:sp macro="" textlink="">
                    <xdr:nvSpPr>
                      <xdr:cNvPr id="34" name="TextBox 33">
                        <a:extLst>
                          <a:ext uri="{FF2B5EF4-FFF2-40B4-BE49-F238E27FC236}">
                            <a16:creationId xmlns:a16="http://schemas.microsoft.com/office/drawing/2014/main" id="{00000000-0008-0000-0300-000022000000}"/>
                          </a:ext>
                        </a:extLst>
                      </xdr:cNvPr>
                      <xdr:cNvSpPr txBox="1"/>
                    </xdr:nvSpPr>
                    <xdr:spPr>
                      <a:xfrm>
                        <a:off x="1162050" y="14630816"/>
                        <a:ext cx="1492250" cy="444500"/>
                      </a:xfrm>
                      <a:prstGeom prst="rect">
                        <a:avLst/>
                      </a:prstGeom>
                      <a:ln w="25400">
                        <a:solidFill>
                          <a:srgbClr val="09E6F7"/>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Administration</a:t>
                        </a:r>
                      </a:p>
                    </xdr:txBody>
                  </xdr:sp>
                  <xdr:sp macro="" textlink="">
                    <xdr:nvSpPr>
                      <xdr:cNvPr id="35" name="TextBox 34">
                        <a:extLst>
                          <a:ext uri="{FF2B5EF4-FFF2-40B4-BE49-F238E27FC236}">
                            <a16:creationId xmlns:a16="http://schemas.microsoft.com/office/drawing/2014/main" id="{00000000-0008-0000-0300-000023000000}"/>
                          </a:ext>
                        </a:extLst>
                      </xdr:cNvPr>
                      <xdr:cNvSpPr txBox="1"/>
                    </xdr:nvSpPr>
                    <xdr:spPr>
                      <a:xfrm>
                        <a:off x="4861183" y="14633496"/>
                        <a:ext cx="1892300" cy="446400"/>
                      </a:xfrm>
                      <a:prstGeom prst="rect">
                        <a:avLst/>
                      </a:prstGeom>
                      <a:ln w="25400">
                        <a:solidFill>
                          <a:srgbClr val="09E6F7"/>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b="0" i="0" u="none" strike="noStrike">
                            <a:solidFill>
                              <a:schemeClr val="dk1"/>
                            </a:solidFill>
                            <a:effectLst/>
                            <a:latin typeface="+mn-lt"/>
                            <a:ea typeface="+mn-ea"/>
                            <a:cs typeface="+mn-cs"/>
                          </a:rPr>
                          <a:t> Development Management Operations </a:t>
                        </a:r>
                        <a:endParaRPr lang="en-US" sz="1100"/>
                      </a:p>
                    </xdr:txBody>
                  </xdr:sp>
                  <xdr:sp macro="" textlink="">
                    <xdr:nvSpPr>
                      <xdr:cNvPr id="36" name="TextBox 35">
                        <a:extLst>
                          <a:ext uri="{FF2B5EF4-FFF2-40B4-BE49-F238E27FC236}">
                            <a16:creationId xmlns:a16="http://schemas.microsoft.com/office/drawing/2014/main" id="{00000000-0008-0000-0300-000024000000}"/>
                          </a:ext>
                        </a:extLst>
                      </xdr:cNvPr>
                      <xdr:cNvSpPr txBox="1"/>
                    </xdr:nvSpPr>
                    <xdr:spPr>
                      <a:xfrm>
                        <a:off x="3010064" y="14631230"/>
                        <a:ext cx="1494000" cy="446400"/>
                      </a:xfrm>
                      <a:prstGeom prst="rect">
                        <a:avLst/>
                      </a:prstGeom>
                      <a:ln w="25400">
                        <a:solidFill>
                          <a:srgbClr val="09E6F7"/>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Strategic Support</a:t>
                        </a:r>
                      </a:p>
                    </xdr:txBody>
                  </xdr:sp>
                  <xdr:sp macro="" textlink="">
                    <xdr:nvSpPr>
                      <xdr:cNvPr id="37" name="TextBox 36">
                        <a:extLst>
                          <a:ext uri="{FF2B5EF4-FFF2-40B4-BE49-F238E27FC236}">
                            <a16:creationId xmlns:a16="http://schemas.microsoft.com/office/drawing/2014/main" id="{00000000-0008-0000-0300-000025000000}"/>
                          </a:ext>
                        </a:extLst>
                      </xdr:cNvPr>
                      <xdr:cNvSpPr txBox="1"/>
                    </xdr:nvSpPr>
                    <xdr:spPr>
                      <a:xfrm>
                        <a:off x="7088709" y="14632035"/>
                        <a:ext cx="1893600" cy="446400"/>
                      </a:xfrm>
                      <a:prstGeom prst="rect">
                        <a:avLst/>
                      </a:prstGeom>
                      <a:ln w="25400">
                        <a:solidFill>
                          <a:srgbClr val="09E6F7"/>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Built Environment</a:t>
                        </a:r>
                        <a:r>
                          <a:rPr lang="en-US" sz="1100" baseline="0"/>
                          <a:t> and Operations</a:t>
                        </a:r>
                        <a:endParaRPr lang="en-US" sz="1100"/>
                      </a:p>
                    </xdr:txBody>
                  </xdr:sp>
                </xdr:grpSp>
                <xdr:sp macro="" textlink="">
                  <xdr:nvSpPr>
                    <xdr:cNvPr id="159" name="Flowchart: Connector 158">
                      <a:extLst>
                        <a:ext uri="{FF2B5EF4-FFF2-40B4-BE49-F238E27FC236}">
                          <a16:creationId xmlns:a16="http://schemas.microsoft.com/office/drawing/2014/main" id="{00000000-0008-0000-0300-00009F000000}"/>
                        </a:ext>
                      </a:extLst>
                    </xdr:cNvPr>
                    <xdr:cNvSpPr/>
                  </xdr:nvSpPr>
                  <xdr:spPr>
                    <a:xfrm>
                      <a:off x="9304085" y="3666991"/>
                      <a:ext cx="252000" cy="252000"/>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1</a:t>
                      </a:r>
                    </a:p>
                  </xdr:txBody>
                </xdr:sp>
                <xdr:sp macro="" textlink="">
                  <xdr:nvSpPr>
                    <xdr:cNvPr id="160" name="Flowchart: Connector 159">
                      <a:extLst>
                        <a:ext uri="{FF2B5EF4-FFF2-40B4-BE49-F238E27FC236}">
                          <a16:creationId xmlns:a16="http://schemas.microsoft.com/office/drawing/2014/main" id="{00000000-0008-0000-0300-0000A0000000}"/>
                        </a:ext>
                      </a:extLst>
                    </xdr:cNvPr>
                    <xdr:cNvSpPr/>
                  </xdr:nvSpPr>
                  <xdr:spPr>
                    <a:xfrm>
                      <a:off x="13088470" y="3660587"/>
                      <a:ext cx="252000" cy="252000"/>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161" name="Flowchart: Connector 160">
                      <a:extLst>
                        <a:ext uri="{FF2B5EF4-FFF2-40B4-BE49-F238E27FC236}">
                          <a16:creationId xmlns:a16="http://schemas.microsoft.com/office/drawing/2014/main" id="{00000000-0008-0000-0300-0000A1000000}"/>
                        </a:ext>
                      </a:extLst>
                    </xdr:cNvPr>
                    <xdr:cNvSpPr/>
                  </xdr:nvSpPr>
                  <xdr:spPr>
                    <a:xfrm>
                      <a:off x="11170452" y="3659308"/>
                      <a:ext cx="252000" cy="252000"/>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cxnSp macro="">
                  <xdr:nvCxnSpPr>
                    <xdr:cNvPr id="164" name="Straight Connector 163">
                      <a:extLst>
                        <a:ext uri="{FF2B5EF4-FFF2-40B4-BE49-F238E27FC236}">
                          <a16:creationId xmlns:a16="http://schemas.microsoft.com/office/drawing/2014/main" id="{00000000-0008-0000-0300-0000A4000000}"/>
                        </a:ext>
                      </a:extLst>
                    </xdr:cNvPr>
                    <xdr:cNvCxnSpPr/>
                  </xdr:nvCxnSpPr>
                  <xdr:spPr>
                    <a:xfrm flipV="1">
                      <a:off x="10914529" y="3966882"/>
                      <a:ext cx="360000" cy="0"/>
                    </a:xfrm>
                    <a:prstGeom prst="line">
                      <a:avLst/>
                    </a:prstGeom>
                    <a:ln w="19050">
                      <a:solidFill>
                        <a:srgbClr val="09E6F7"/>
                      </a:solidFill>
                    </a:ln>
                  </xdr:spPr>
                  <xdr:style>
                    <a:lnRef idx="1">
                      <a:schemeClr val="accent1"/>
                    </a:lnRef>
                    <a:fillRef idx="0">
                      <a:schemeClr val="accent1"/>
                    </a:fillRef>
                    <a:effectRef idx="0">
                      <a:schemeClr val="accent1"/>
                    </a:effectRef>
                    <a:fontRef idx="minor">
                      <a:schemeClr val="tx1"/>
                    </a:fontRef>
                  </xdr:style>
                </xdr:cxnSp>
                <xdr:cxnSp macro="">
                  <xdr:nvCxnSpPr>
                    <xdr:cNvPr id="167" name="Straight Connector 166">
                      <a:extLst>
                        <a:ext uri="{FF2B5EF4-FFF2-40B4-BE49-F238E27FC236}">
                          <a16:creationId xmlns:a16="http://schemas.microsoft.com/office/drawing/2014/main" id="{00000000-0008-0000-0300-0000A7000000}"/>
                        </a:ext>
                      </a:extLst>
                    </xdr:cNvPr>
                    <xdr:cNvCxnSpPr/>
                  </xdr:nvCxnSpPr>
                  <xdr:spPr>
                    <a:xfrm flipV="1">
                      <a:off x="12827000" y="3966883"/>
                      <a:ext cx="360000" cy="0"/>
                    </a:xfrm>
                    <a:prstGeom prst="line">
                      <a:avLst/>
                    </a:prstGeom>
                    <a:ln w="19050">
                      <a:solidFill>
                        <a:srgbClr val="09E6F7"/>
                      </a:solidFill>
                    </a:ln>
                  </xdr:spPr>
                  <xdr:style>
                    <a:lnRef idx="1">
                      <a:schemeClr val="accent1"/>
                    </a:lnRef>
                    <a:fillRef idx="0">
                      <a:schemeClr val="accent1"/>
                    </a:fillRef>
                    <a:effectRef idx="0">
                      <a:schemeClr val="accent1"/>
                    </a:effectRef>
                    <a:fontRef idx="minor">
                      <a:schemeClr val="tx1"/>
                    </a:fontRef>
                  </xdr:style>
                </xdr:cxnSp>
                <xdr:cxnSp macro="">
                  <xdr:nvCxnSpPr>
                    <xdr:cNvPr id="168" name="Straight Connector 167">
                      <a:extLst>
                        <a:ext uri="{FF2B5EF4-FFF2-40B4-BE49-F238E27FC236}">
                          <a16:creationId xmlns:a16="http://schemas.microsoft.com/office/drawing/2014/main" id="{00000000-0008-0000-0300-0000A8000000}"/>
                        </a:ext>
                      </a:extLst>
                    </xdr:cNvPr>
                    <xdr:cNvCxnSpPr/>
                  </xdr:nvCxnSpPr>
                  <xdr:spPr>
                    <a:xfrm flipV="1">
                      <a:off x="15142883" y="3966882"/>
                      <a:ext cx="360000" cy="0"/>
                    </a:xfrm>
                    <a:prstGeom prst="line">
                      <a:avLst/>
                    </a:prstGeom>
                    <a:ln w="19050">
                      <a:solidFill>
                        <a:srgbClr val="09E6F7"/>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2" name="Flowchart: Connector 161">
                    <a:extLst>
                      <a:ext uri="{FF2B5EF4-FFF2-40B4-BE49-F238E27FC236}">
                        <a16:creationId xmlns:a16="http://schemas.microsoft.com/office/drawing/2014/main" id="{00000000-0008-0000-0300-0000A2000000}"/>
                      </a:ext>
                    </a:extLst>
                  </xdr:cNvPr>
                  <xdr:cNvSpPr/>
                </xdr:nvSpPr>
                <xdr:spPr>
                  <a:xfrm>
                    <a:off x="15361237" y="3666032"/>
                    <a:ext cx="252000" cy="252000"/>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grpSp>
            <xdr:grpSp>
              <xdr:nvGrpSpPr>
                <xdr:cNvPr id="204" name="Group 203">
                  <a:extLst>
                    <a:ext uri="{FF2B5EF4-FFF2-40B4-BE49-F238E27FC236}">
                      <a16:creationId xmlns:a16="http://schemas.microsoft.com/office/drawing/2014/main" id="{00000000-0008-0000-0300-0000CC000000}"/>
                    </a:ext>
                  </a:extLst>
                </xdr:cNvPr>
                <xdr:cNvGrpSpPr/>
              </xdr:nvGrpSpPr>
              <xdr:grpSpPr>
                <a:xfrm>
                  <a:off x="8208479" y="2428733"/>
                  <a:ext cx="11384374" cy="594265"/>
                  <a:chOff x="9801412" y="2427941"/>
                  <a:chExt cx="11506960" cy="606150"/>
                </a:xfrm>
              </xdr:grpSpPr>
              <xdr:sp macro="" textlink="">
                <xdr:nvSpPr>
                  <xdr:cNvPr id="196" name="TextBox 195">
                    <a:extLst>
                      <a:ext uri="{FF2B5EF4-FFF2-40B4-BE49-F238E27FC236}">
                        <a16:creationId xmlns:a16="http://schemas.microsoft.com/office/drawing/2014/main" id="{00000000-0008-0000-0300-0000C4000000}"/>
                      </a:ext>
                    </a:extLst>
                  </xdr:cNvPr>
                  <xdr:cNvSpPr txBox="1"/>
                </xdr:nvSpPr>
                <xdr:spPr>
                  <a:xfrm>
                    <a:off x="19355137" y="2508231"/>
                    <a:ext cx="1953235" cy="446461"/>
                  </a:xfrm>
                  <a:prstGeom prst="rect">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Spatial Information Analysis</a:t>
                    </a:r>
                  </a:p>
                </xdr:txBody>
              </xdr:sp>
              <xdr:grpSp>
                <xdr:nvGrpSpPr>
                  <xdr:cNvPr id="203" name="Group 202">
                    <a:extLst>
                      <a:ext uri="{FF2B5EF4-FFF2-40B4-BE49-F238E27FC236}">
                        <a16:creationId xmlns:a16="http://schemas.microsoft.com/office/drawing/2014/main" id="{00000000-0008-0000-0300-0000CB000000}"/>
                      </a:ext>
                    </a:extLst>
                  </xdr:cNvPr>
                  <xdr:cNvGrpSpPr/>
                </xdr:nvGrpSpPr>
                <xdr:grpSpPr>
                  <a:xfrm>
                    <a:off x="9801412" y="2427941"/>
                    <a:ext cx="9679882" cy="606150"/>
                    <a:chOff x="9801412" y="2427941"/>
                    <a:chExt cx="9679882" cy="606150"/>
                  </a:xfrm>
                </xdr:grpSpPr>
                <xdr:sp macro="" textlink="">
                  <xdr:nvSpPr>
                    <xdr:cNvPr id="191" name="Pentagon 190">
                      <a:extLst>
                        <a:ext uri="{FF2B5EF4-FFF2-40B4-BE49-F238E27FC236}">
                          <a16:creationId xmlns:a16="http://schemas.microsoft.com/office/drawing/2014/main" id="{00000000-0008-0000-0300-0000BF000000}"/>
                        </a:ext>
                      </a:extLst>
                    </xdr:cNvPr>
                    <xdr:cNvSpPr/>
                  </xdr:nvSpPr>
                  <xdr:spPr>
                    <a:xfrm>
                      <a:off x="9801412" y="2430758"/>
                      <a:ext cx="1100397" cy="603333"/>
                    </a:xfrm>
                    <a:prstGeom prst="homePlate">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HDA Programme</a:t>
                      </a:r>
                      <a:r>
                        <a:rPr lang="en-US" sz="1100" baseline="0"/>
                        <a:t> Structure</a:t>
                      </a:r>
                      <a:endParaRPr lang="en-US" sz="1100"/>
                    </a:p>
                  </xdr:txBody>
                </xdr:sp>
                <xdr:sp macro="" textlink="">
                  <xdr:nvSpPr>
                    <xdr:cNvPr id="192" name="TextBox 191">
                      <a:extLst>
                        <a:ext uri="{FF2B5EF4-FFF2-40B4-BE49-F238E27FC236}">
                          <a16:creationId xmlns:a16="http://schemas.microsoft.com/office/drawing/2014/main" id="{00000000-0008-0000-0300-0000C0000000}"/>
                        </a:ext>
                      </a:extLst>
                    </xdr:cNvPr>
                    <xdr:cNvSpPr txBox="1"/>
                  </xdr:nvSpPr>
                  <xdr:spPr>
                    <a:xfrm>
                      <a:off x="10914909" y="2513735"/>
                      <a:ext cx="1539246" cy="444561"/>
                    </a:xfrm>
                    <a:prstGeom prst="rect">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Administration</a:t>
                      </a:r>
                    </a:p>
                  </xdr:txBody>
                </xdr:sp>
                <xdr:sp macro="" textlink="">
                  <xdr:nvSpPr>
                    <xdr:cNvPr id="193" name="TextBox 192">
                      <a:extLst>
                        <a:ext uri="{FF2B5EF4-FFF2-40B4-BE49-F238E27FC236}">
                          <a16:creationId xmlns:a16="http://schemas.microsoft.com/office/drawing/2014/main" id="{00000000-0008-0000-0300-0000C1000000}"/>
                        </a:ext>
                      </a:extLst>
                    </xdr:cNvPr>
                    <xdr:cNvSpPr txBox="1"/>
                  </xdr:nvSpPr>
                  <xdr:spPr>
                    <a:xfrm>
                      <a:off x="14730539" y="2516416"/>
                      <a:ext cx="1951894" cy="446461"/>
                    </a:xfrm>
                    <a:prstGeom prst="rect">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b="0" i="0" u="none" strike="noStrike">
                          <a:solidFill>
                            <a:schemeClr val="dk1"/>
                          </a:solidFill>
                          <a:effectLst/>
                          <a:latin typeface="+mn-lt"/>
                          <a:ea typeface="+mn-ea"/>
                          <a:cs typeface="+mn-cs"/>
                        </a:rPr>
                        <a:t> Development Management and</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Operations </a:t>
                      </a:r>
                      <a:endParaRPr lang="en-US" sz="1100"/>
                    </a:p>
                  </xdr:txBody>
                </xdr:sp>
                <xdr:sp macro="" textlink="">
                  <xdr:nvSpPr>
                    <xdr:cNvPr id="194" name="TextBox 193">
                      <a:extLst>
                        <a:ext uri="{FF2B5EF4-FFF2-40B4-BE49-F238E27FC236}">
                          <a16:creationId xmlns:a16="http://schemas.microsoft.com/office/drawing/2014/main" id="{00000000-0008-0000-0300-0000C2000000}"/>
                        </a:ext>
                      </a:extLst>
                    </xdr:cNvPr>
                    <xdr:cNvSpPr txBox="1"/>
                  </xdr:nvSpPr>
                  <xdr:spPr>
                    <a:xfrm>
                      <a:off x="12821122" y="2514149"/>
                      <a:ext cx="1541051" cy="446461"/>
                    </a:xfrm>
                    <a:prstGeom prst="rect">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solidFill>
                            <a:schemeClr val="dk1"/>
                          </a:solidFill>
                          <a:effectLst/>
                          <a:latin typeface="+mn-lt"/>
                          <a:ea typeface="+mn-ea"/>
                          <a:cs typeface="+mn-cs"/>
                        </a:rPr>
                        <a:t>Built Environment</a:t>
                      </a:r>
                      <a:r>
                        <a:rPr lang="en-US" sz="1100" baseline="0">
                          <a:solidFill>
                            <a:schemeClr val="dk1"/>
                          </a:solidFill>
                          <a:effectLst/>
                          <a:latin typeface="+mn-lt"/>
                          <a:ea typeface="+mn-ea"/>
                          <a:cs typeface="+mn-cs"/>
                        </a:rPr>
                        <a:t> Implementation</a:t>
                      </a:r>
                      <a:endParaRPr lang="en-US" sz="1100"/>
                    </a:p>
                  </xdr:txBody>
                </xdr:sp>
                <xdr:sp macro="" textlink="">
                  <xdr:nvSpPr>
                    <xdr:cNvPr id="195" name="TextBox 194">
                      <a:extLst>
                        <a:ext uri="{FF2B5EF4-FFF2-40B4-BE49-F238E27FC236}">
                          <a16:creationId xmlns:a16="http://schemas.microsoft.com/office/drawing/2014/main" id="{00000000-0008-0000-0300-0000C3000000}"/>
                        </a:ext>
                      </a:extLst>
                    </xdr:cNvPr>
                    <xdr:cNvSpPr txBox="1"/>
                  </xdr:nvSpPr>
                  <xdr:spPr>
                    <a:xfrm>
                      <a:off x="17028217" y="2514955"/>
                      <a:ext cx="1953235" cy="446461"/>
                    </a:xfrm>
                    <a:prstGeom prst="rect">
                      <a:avLst/>
                    </a:prstGeom>
                    <a:ln w="25400">
                      <a:solidFill>
                        <a:srgbClr val="92D05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algn="ctr"/>
                      <a:r>
                        <a:rPr lang="en-US" sz="1100"/>
                        <a:t>Stakeholder and Intergovernmental</a:t>
                      </a:r>
                      <a:r>
                        <a:rPr lang="en-US" sz="1100" baseline="0"/>
                        <a:t> </a:t>
                      </a:r>
                      <a:r>
                        <a:rPr lang="en-US" sz="1100"/>
                        <a:t>Relations</a:t>
                      </a:r>
                    </a:p>
                  </xdr:txBody>
                </xdr:sp>
                <xdr:sp macro="" textlink="">
                  <xdr:nvSpPr>
                    <xdr:cNvPr id="185" name="Flowchart: Connector 184">
                      <a:extLst>
                        <a:ext uri="{FF2B5EF4-FFF2-40B4-BE49-F238E27FC236}">
                          <a16:creationId xmlns:a16="http://schemas.microsoft.com/office/drawing/2014/main" id="{00000000-0008-0000-0300-0000B9000000}"/>
                        </a:ext>
                      </a:extLst>
                    </xdr:cNvPr>
                    <xdr:cNvSpPr/>
                  </xdr:nvSpPr>
                  <xdr:spPr>
                    <a:xfrm>
                      <a:off x="10837751" y="2435624"/>
                      <a:ext cx="252000" cy="25200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1</a:t>
                      </a:r>
                    </a:p>
                  </xdr:txBody>
                </xdr:sp>
                <xdr:sp macro="" textlink="">
                  <xdr:nvSpPr>
                    <xdr:cNvPr id="186" name="Flowchart: Connector 185">
                      <a:extLst>
                        <a:ext uri="{FF2B5EF4-FFF2-40B4-BE49-F238E27FC236}">
                          <a16:creationId xmlns:a16="http://schemas.microsoft.com/office/drawing/2014/main" id="{00000000-0008-0000-0300-0000BA000000}"/>
                        </a:ext>
                      </a:extLst>
                    </xdr:cNvPr>
                    <xdr:cNvSpPr/>
                  </xdr:nvSpPr>
                  <xdr:spPr>
                    <a:xfrm>
                      <a:off x="14622136" y="2429220"/>
                      <a:ext cx="252000" cy="25200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187" name="Flowchart: Connector 186">
                      <a:extLst>
                        <a:ext uri="{FF2B5EF4-FFF2-40B4-BE49-F238E27FC236}">
                          <a16:creationId xmlns:a16="http://schemas.microsoft.com/office/drawing/2014/main" id="{00000000-0008-0000-0300-0000BB000000}"/>
                        </a:ext>
                      </a:extLst>
                    </xdr:cNvPr>
                    <xdr:cNvSpPr/>
                  </xdr:nvSpPr>
                  <xdr:spPr>
                    <a:xfrm>
                      <a:off x="12704118" y="2427941"/>
                      <a:ext cx="252000" cy="25200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cxnSp macro="">
                  <xdr:nvCxnSpPr>
                    <xdr:cNvPr id="188" name="Straight Connector 187">
                      <a:extLst>
                        <a:ext uri="{FF2B5EF4-FFF2-40B4-BE49-F238E27FC236}">
                          <a16:creationId xmlns:a16="http://schemas.microsoft.com/office/drawing/2014/main" id="{00000000-0008-0000-0300-0000BC000000}"/>
                        </a:ext>
                      </a:extLst>
                    </xdr:cNvPr>
                    <xdr:cNvCxnSpPr/>
                  </xdr:nvCxnSpPr>
                  <xdr:spPr>
                    <a:xfrm flipV="1">
                      <a:off x="12448195" y="2735515"/>
                      <a:ext cx="360000"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xnSp macro="">
                  <xdr:nvCxnSpPr>
                    <xdr:cNvPr id="189" name="Straight Connector 188">
                      <a:extLst>
                        <a:ext uri="{FF2B5EF4-FFF2-40B4-BE49-F238E27FC236}">
                          <a16:creationId xmlns:a16="http://schemas.microsoft.com/office/drawing/2014/main" id="{00000000-0008-0000-0300-0000BD000000}"/>
                        </a:ext>
                      </a:extLst>
                    </xdr:cNvPr>
                    <xdr:cNvCxnSpPr/>
                  </xdr:nvCxnSpPr>
                  <xdr:spPr>
                    <a:xfrm flipV="1">
                      <a:off x="14360666" y="2735516"/>
                      <a:ext cx="360000"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xnSp macro="">
                  <xdr:nvCxnSpPr>
                    <xdr:cNvPr id="190" name="Straight Connector 189">
                      <a:extLst>
                        <a:ext uri="{FF2B5EF4-FFF2-40B4-BE49-F238E27FC236}">
                          <a16:creationId xmlns:a16="http://schemas.microsoft.com/office/drawing/2014/main" id="{00000000-0008-0000-0300-0000BE000000}"/>
                        </a:ext>
                      </a:extLst>
                    </xdr:cNvPr>
                    <xdr:cNvCxnSpPr/>
                  </xdr:nvCxnSpPr>
                  <xdr:spPr>
                    <a:xfrm flipV="1">
                      <a:off x="16676549" y="2735515"/>
                      <a:ext cx="360000"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sp macro="" textlink="">
                  <xdr:nvSpPr>
                    <xdr:cNvPr id="183" name="Flowchart: Connector 182">
                      <a:extLst>
                        <a:ext uri="{FF2B5EF4-FFF2-40B4-BE49-F238E27FC236}">
                          <a16:creationId xmlns:a16="http://schemas.microsoft.com/office/drawing/2014/main" id="{00000000-0008-0000-0300-0000B7000000}"/>
                        </a:ext>
                      </a:extLst>
                    </xdr:cNvPr>
                    <xdr:cNvSpPr/>
                  </xdr:nvSpPr>
                  <xdr:spPr>
                    <a:xfrm>
                      <a:off x="16894903" y="2434665"/>
                      <a:ext cx="252000" cy="25200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197" name="Flowchart: Connector 196">
                      <a:extLst>
                        <a:ext uri="{FF2B5EF4-FFF2-40B4-BE49-F238E27FC236}">
                          <a16:creationId xmlns:a16="http://schemas.microsoft.com/office/drawing/2014/main" id="{00000000-0008-0000-0300-0000C5000000}"/>
                        </a:ext>
                      </a:extLst>
                    </xdr:cNvPr>
                    <xdr:cNvSpPr/>
                  </xdr:nvSpPr>
                  <xdr:spPr>
                    <a:xfrm>
                      <a:off x="19229294" y="2435411"/>
                      <a:ext cx="252000" cy="25200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5</a:t>
                      </a:r>
                    </a:p>
                  </xdr:txBody>
                </xdr:sp>
                <xdr:cxnSp macro="">
                  <xdr:nvCxnSpPr>
                    <xdr:cNvPr id="198" name="Straight Connector 197">
                      <a:extLst>
                        <a:ext uri="{FF2B5EF4-FFF2-40B4-BE49-F238E27FC236}">
                          <a16:creationId xmlns:a16="http://schemas.microsoft.com/office/drawing/2014/main" id="{00000000-0008-0000-0300-0000C6000000}"/>
                        </a:ext>
                      </a:extLst>
                    </xdr:cNvPr>
                    <xdr:cNvCxnSpPr/>
                  </xdr:nvCxnSpPr>
                  <xdr:spPr>
                    <a:xfrm flipV="1">
                      <a:off x="18982765" y="2741706"/>
                      <a:ext cx="360000" cy="0"/>
                    </a:xfrm>
                    <a:prstGeom prst="line">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73" name="Rectangle 272">
                  <a:extLst>
                    <a:ext uri="{FF2B5EF4-FFF2-40B4-BE49-F238E27FC236}">
                      <a16:creationId xmlns:a16="http://schemas.microsoft.com/office/drawing/2014/main" id="{00000000-0008-0000-0300-000011010000}"/>
                    </a:ext>
                  </a:extLst>
                </xdr:cNvPr>
                <xdr:cNvSpPr/>
              </xdr:nvSpPr>
              <xdr:spPr>
                <a:xfrm>
                  <a:off x="12143894" y="1290206"/>
                  <a:ext cx="2049873" cy="471439"/>
                </a:xfrm>
                <a:prstGeom prst="rect">
                  <a:avLst/>
                </a:prstGeom>
                <a:solidFill>
                  <a:srgbClr val="FFC000"/>
                </a:solidFill>
                <a:ln w="254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050" b="1" i="0" u="none" strike="noStrike" kern="0" cap="none" spc="0" normalizeH="0" baseline="0" noProof="0">
                      <a:ln>
                        <a:noFill/>
                      </a:ln>
                      <a:solidFill>
                        <a:sysClr val="windowText" lastClr="000000"/>
                      </a:solidFill>
                      <a:effectLst/>
                      <a:uLnTx/>
                      <a:uFillTx/>
                      <a:latin typeface="+mn-lt"/>
                      <a:ea typeface="+mn-ea"/>
                      <a:cs typeface="+mn-cs"/>
                    </a:rPr>
                    <a:t>Housing </a:t>
                  </a:r>
                  <a:r>
                    <a:rPr kumimoji="0" lang="en-ZA" sz="1100" b="1" i="0" u="none" strike="noStrike" kern="0" cap="none" spc="0" normalizeH="0" baseline="0" noProof="0">
                      <a:ln>
                        <a:noFill/>
                      </a:ln>
                      <a:solidFill>
                        <a:sysClr val="windowText" lastClr="000000"/>
                      </a:solidFill>
                      <a:effectLst/>
                      <a:uLnTx/>
                      <a:uFillTx/>
                      <a:latin typeface="+mn-lt"/>
                      <a:ea typeface="+mn-ea"/>
                      <a:cs typeface="+mn-cs"/>
                    </a:rPr>
                    <a:t>Development</a:t>
                  </a:r>
                  <a:r>
                    <a:rPr kumimoji="0" lang="en-ZA" sz="1050" b="1" i="0" u="none" strike="noStrike" kern="0" cap="none" spc="0" normalizeH="0" baseline="0" noProof="0">
                      <a:ln>
                        <a:noFill/>
                      </a:ln>
                      <a:solidFill>
                        <a:sysClr val="windowText" lastClr="000000"/>
                      </a:solidFill>
                      <a:effectLst/>
                      <a:uLnTx/>
                      <a:uFillTx/>
                      <a:latin typeface="+mn-lt"/>
                      <a:ea typeface="+mn-ea"/>
                      <a:cs typeface="+mn-cs"/>
                    </a:rPr>
                    <a:t> Agency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050" b="0" i="1" u="none" strike="noStrike" kern="0" cap="none" spc="0" normalizeH="0" baseline="0" noProof="0">
                      <a:ln>
                        <a:noFill/>
                      </a:ln>
                      <a:solidFill>
                        <a:sysClr val="windowText" lastClr="000000"/>
                      </a:solidFill>
                      <a:effectLst/>
                      <a:uLnTx/>
                      <a:uFillTx/>
                      <a:latin typeface="+mn-lt"/>
                      <a:ea typeface="+mn-ea"/>
                      <a:cs typeface="+mn-cs"/>
                    </a:rPr>
                    <a:t>3A National Public Entity</a:t>
                  </a:r>
                  <a:endParaRPr kumimoji="0" lang="en-ZA" sz="1050" b="1" i="1" u="none" strike="noStrike" kern="0" cap="none" spc="0" normalizeH="0" baseline="0" noProof="0">
                    <a:ln>
                      <a:noFill/>
                    </a:ln>
                    <a:solidFill>
                      <a:sysClr val="windowText" lastClr="000000"/>
                    </a:solidFill>
                    <a:effectLst/>
                    <a:uLnTx/>
                    <a:uFillTx/>
                    <a:latin typeface="+mn-lt"/>
                    <a:ea typeface="+mn-ea"/>
                    <a:cs typeface="+mn-cs"/>
                  </a:endParaRPr>
                </a:p>
              </xdr:txBody>
            </xdr:sp>
            <xdr:cxnSp macro="">
              <xdr:nvCxnSpPr>
                <xdr:cNvPr id="8194" name="Straight Connector 8193">
                  <a:extLst>
                    <a:ext uri="{FF2B5EF4-FFF2-40B4-BE49-F238E27FC236}">
                      <a16:creationId xmlns:a16="http://schemas.microsoft.com/office/drawing/2014/main" id="{00000000-0008-0000-0300-000002200000}"/>
                    </a:ext>
                  </a:extLst>
                </xdr:cNvPr>
                <xdr:cNvCxnSpPr>
                  <a:stCxn id="116" idx="3"/>
                </xdr:cNvCxnSpPr>
              </xdr:nvCxnSpPr>
              <xdr:spPr>
                <a:xfrm flipV="1">
                  <a:off x="5588577" y="4021667"/>
                  <a:ext cx="2013142" cy="0"/>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78" name="Straight Connector 277">
                  <a:extLst>
                    <a:ext uri="{FF2B5EF4-FFF2-40B4-BE49-F238E27FC236}">
                      <a16:creationId xmlns:a16="http://schemas.microsoft.com/office/drawing/2014/main" id="{00000000-0008-0000-0300-000016010000}"/>
                    </a:ext>
                  </a:extLst>
                </xdr:cNvPr>
                <xdr:cNvCxnSpPr/>
              </xdr:nvCxnSpPr>
              <xdr:spPr>
                <a:xfrm>
                  <a:off x="7601719" y="1525925"/>
                  <a:ext cx="0" cy="2506325"/>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84" name="Straight Connector 283">
                  <a:extLst>
                    <a:ext uri="{FF2B5EF4-FFF2-40B4-BE49-F238E27FC236}">
                      <a16:creationId xmlns:a16="http://schemas.microsoft.com/office/drawing/2014/main" id="{00000000-0008-0000-0300-00001C010000}"/>
                    </a:ext>
                  </a:extLst>
                </xdr:cNvPr>
                <xdr:cNvCxnSpPr/>
              </xdr:nvCxnSpPr>
              <xdr:spPr>
                <a:xfrm flipV="1">
                  <a:off x="7591136" y="1521568"/>
                  <a:ext cx="4563341" cy="0"/>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91" name="Straight Connector 290">
                  <a:extLst>
                    <a:ext uri="{FF2B5EF4-FFF2-40B4-BE49-F238E27FC236}">
                      <a16:creationId xmlns:a16="http://schemas.microsoft.com/office/drawing/2014/main" id="{00000000-0008-0000-0300-000023010000}"/>
                    </a:ext>
                  </a:extLst>
                </xdr:cNvPr>
                <xdr:cNvCxnSpPr/>
              </xdr:nvCxnSpPr>
              <xdr:spPr>
                <a:xfrm>
                  <a:off x="14193767" y="1510985"/>
                  <a:ext cx="5689430" cy="0"/>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94" name="Straight Connector 293">
                  <a:extLst>
                    <a:ext uri="{FF2B5EF4-FFF2-40B4-BE49-F238E27FC236}">
                      <a16:creationId xmlns:a16="http://schemas.microsoft.com/office/drawing/2014/main" id="{00000000-0008-0000-0300-000026010000}"/>
                    </a:ext>
                  </a:extLst>
                </xdr:cNvPr>
                <xdr:cNvCxnSpPr/>
              </xdr:nvCxnSpPr>
              <xdr:spPr>
                <a:xfrm flipV="1">
                  <a:off x="19872614" y="1504757"/>
                  <a:ext cx="0" cy="3032614"/>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98" name="Straight Connector 297">
                  <a:extLst>
                    <a:ext uri="{FF2B5EF4-FFF2-40B4-BE49-F238E27FC236}">
                      <a16:creationId xmlns:a16="http://schemas.microsoft.com/office/drawing/2014/main" id="{00000000-0008-0000-0300-00002A010000}"/>
                    </a:ext>
                  </a:extLst>
                </xdr:cNvPr>
                <xdr:cNvCxnSpPr/>
              </xdr:nvCxnSpPr>
              <xdr:spPr>
                <a:xfrm flipV="1">
                  <a:off x="7598317" y="4600364"/>
                  <a:ext cx="12290963" cy="0"/>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grpSp>
        <xdr:cxnSp macro="">
          <xdr:nvCxnSpPr>
            <xdr:cNvPr id="299" name="Straight Connector 298">
              <a:extLst>
                <a:ext uri="{FF2B5EF4-FFF2-40B4-BE49-F238E27FC236}">
                  <a16:creationId xmlns:a16="http://schemas.microsoft.com/office/drawing/2014/main" id="{00000000-0008-0000-0300-00002B010000}"/>
                </a:ext>
              </a:extLst>
            </xdr:cNvPr>
            <xdr:cNvCxnSpPr/>
          </xdr:nvCxnSpPr>
          <xdr:spPr>
            <a:xfrm>
              <a:off x="7608370" y="4677537"/>
              <a:ext cx="0" cy="607024"/>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grpSp>
        <xdr:nvGrpSpPr>
          <xdr:cNvPr id="8242" name="Group 8241">
            <a:extLst>
              <a:ext uri="{FF2B5EF4-FFF2-40B4-BE49-F238E27FC236}">
                <a16:creationId xmlns:a16="http://schemas.microsoft.com/office/drawing/2014/main" id="{00000000-0008-0000-0300-000032200000}"/>
              </a:ext>
            </a:extLst>
          </xdr:cNvPr>
          <xdr:cNvGrpSpPr/>
        </xdr:nvGrpSpPr>
        <xdr:grpSpPr>
          <a:xfrm>
            <a:off x="190324" y="5470349"/>
            <a:ext cx="13608579" cy="7618589"/>
            <a:chOff x="190324" y="5470349"/>
            <a:chExt cx="13608579" cy="7618589"/>
          </a:xfrm>
        </xdr:grpSpPr>
        <xdr:cxnSp macro="">
          <xdr:nvCxnSpPr>
            <xdr:cNvPr id="126" name="Straight Connector 125">
              <a:extLst>
                <a:ext uri="{FF2B5EF4-FFF2-40B4-BE49-F238E27FC236}">
                  <a16:creationId xmlns:a16="http://schemas.microsoft.com/office/drawing/2014/main" id="{00000000-0008-0000-0300-00007E000000}"/>
                </a:ext>
              </a:extLst>
            </xdr:cNvPr>
            <xdr:cNvCxnSpPr/>
          </xdr:nvCxnSpPr>
          <xdr:spPr>
            <a:xfrm flipH="1">
              <a:off x="197556" y="5472113"/>
              <a:ext cx="0" cy="7616825"/>
            </a:xfrm>
            <a:prstGeom prst="line">
              <a:avLst/>
            </a:prstGeom>
            <a:ln w="19050"/>
          </xdr:spPr>
          <xdr:style>
            <a:lnRef idx="2">
              <a:schemeClr val="accent2"/>
            </a:lnRef>
            <a:fillRef idx="0">
              <a:schemeClr val="accent2"/>
            </a:fillRef>
            <a:effectRef idx="1">
              <a:schemeClr val="accent2"/>
            </a:effectRef>
            <a:fontRef idx="minor">
              <a:schemeClr val="tx1"/>
            </a:fontRef>
          </xdr:style>
        </xdr:cxnSp>
        <xdr:cxnSp macro="">
          <xdr:nvCxnSpPr>
            <xdr:cNvPr id="131" name="Straight Connector 130">
              <a:extLst>
                <a:ext uri="{FF2B5EF4-FFF2-40B4-BE49-F238E27FC236}">
                  <a16:creationId xmlns:a16="http://schemas.microsoft.com/office/drawing/2014/main" id="{00000000-0008-0000-0300-000083000000}"/>
                </a:ext>
              </a:extLst>
            </xdr:cNvPr>
            <xdr:cNvCxnSpPr/>
          </xdr:nvCxnSpPr>
          <xdr:spPr>
            <a:xfrm>
              <a:off x="190324" y="5470349"/>
              <a:ext cx="3578224" cy="0"/>
            </a:xfrm>
            <a:prstGeom prst="line">
              <a:avLst/>
            </a:prstGeom>
            <a:ln w="19050"/>
          </xdr:spPr>
          <xdr:style>
            <a:lnRef idx="2">
              <a:schemeClr val="accent2"/>
            </a:lnRef>
            <a:fillRef idx="0">
              <a:schemeClr val="accent2"/>
            </a:fillRef>
            <a:effectRef idx="1">
              <a:schemeClr val="accent2"/>
            </a:effectRef>
            <a:fontRef idx="minor">
              <a:schemeClr val="tx1"/>
            </a:fontRef>
          </xdr:style>
        </xdr:cxnSp>
        <xdr:cxnSp macro="">
          <xdr:nvCxnSpPr>
            <xdr:cNvPr id="141" name="Straight Connector 140">
              <a:extLst>
                <a:ext uri="{FF2B5EF4-FFF2-40B4-BE49-F238E27FC236}">
                  <a16:creationId xmlns:a16="http://schemas.microsoft.com/office/drawing/2014/main" id="{00000000-0008-0000-0300-00008D000000}"/>
                </a:ext>
              </a:extLst>
            </xdr:cNvPr>
            <xdr:cNvCxnSpPr/>
          </xdr:nvCxnSpPr>
          <xdr:spPr>
            <a:xfrm>
              <a:off x="193322" y="13084705"/>
              <a:ext cx="13597014" cy="0"/>
            </a:xfrm>
            <a:prstGeom prst="line">
              <a:avLst/>
            </a:prstGeom>
            <a:ln w="19050"/>
          </xdr:spPr>
          <xdr:style>
            <a:lnRef idx="2">
              <a:schemeClr val="accent2"/>
            </a:lnRef>
            <a:fillRef idx="0">
              <a:schemeClr val="accent2"/>
            </a:fillRef>
            <a:effectRef idx="1">
              <a:schemeClr val="accent2"/>
            </a:effectRef>
            <a:fontRef idx="minor">
              <a:schemeClr val="tx1"/>
            </a:fontRef>
          </xdr:style>
        </xdr:cxnSp>
        <xdr:cxnSp macro="">
          <xdr:nvCxnSpPr>
            <xdr:cNvPr id="153" name="Straight Connector 152">
              <a:extLst>
                <a:ext uri="{FF2B5EF4-FFF2-40B4-BE49-F238E27FC236}">
                  <a16:creationId xmlns:a16="http://schemas.microsoft.com/office/drawing/2014/main" id="{00000000-0008-0000-0300-000099000000}"/>
                </a:ext>
              </a:extLst>
            </xdr:cNvPr>
            <xdr:cNvCxnSpPr/>
          </xdr:nvCxnSpPr>
          <xdr:spPr>
            <a:xfrm flipH="1">
              <a:off x="13791847" y="5470702"/>
              <a:ext cx="0" cy="7616825"/>
            </a:xfrm>
            <a:prstGeom prst="line">
              <a:avLst/>
            </a:prstGeom>
            <a:ln w="19050"/>
          </xdr:spPr>
          <xdr:style>
            <a:lnRef idx="2">
              <a:schemeClr val="accent2"/>
            </a:lnRef>
            <a:fillRef idx="0">
              <a:schemeClr val="accent2"/>
            </a:fillRef>
            <a:effectRef idx="1">
              <a:schemeClr val="accent2"/>
            </a:effectRef>
            <a:fontRef idx="minor">
              <a:schemeClr val="tx1"/>
            </a:fontRef>
          </xdr:style>
        </xdr:cxnSp>
        <xdr:cxnSp macro="">
          <xdr:nvCxnSpPr>
            <xdr:cNvPr id="154" name="Straight Connector 153">
              <a:extLst>
                <a:ext uri="{FF2B5EF4-FFF2-40B4-BE49-F238E27FC236}">
                  <a16:creationId xmlns:a16="http://schemas.microsoft.com/office/drawing/2014/main" id="{00000000-0008-0000-0300-00009A000000}"/>
                </a:ext>
              </a:extLst>
            </xdr:cNvPr>
            <xdr:cNvCxnSpPr/>
          </xdr:nvCxnSpPr>
          <xdr:spPr>
            <a:xfrm>
              <a:off x="3772958" y="5470702"/>
              <a:ext cx="10025945" cy="0"/>
            </a:xfrm>
            <a:prstGeom prst="line">
              <a:avLst/>
            </a:prstGeom>
            <a:ln w="19050"/>
          </xdr:spPr>
          <xdr:style>
            <a:lnRef idx="2">
              <a:schemeClr val="accent2"/>
            </a:lnRef>
            <a:fillRef idx="0">
              <a:schemeClr val="accent2"/>
            </a:fillRef>
            <a:effectRef idx="1">
              <a:schemeClr val="accent2"/>
            </a:effectRef>
            <a:fontRef idx="minor">
              <a:schemeClr val="tx1"/>
            </a:fontRef>
          </xdr:style>
        </xdr:cxnSp>
        <xdr:grpSp>
          <xdr:nvGrpSpPr>
            <xdr:cNvPr id="8233" name="Group 8232">
              <a:extLst>
                <a:ext uri="{FF2B5EF4-FFF2-40B4-BE49-F238E27FC236}">
                  <a16:creationId xmlns:a16="http://schemas.microsoft.com/office/drawing/2014/main" id="{00000000-0008-0000-0300-000029200000}"/>
                </a:ext>
              </a:extLst>
            </xdr:cNvPr>
            <xdr:cNvGrpSpPr/>
          </xdr:nvGrpSpPr>
          <xdr:grpSpPr>
            <a:xfrm>
              <a:off x="533869" y="9244164"/>
              <a:ext cx="12177827" cy="3546461"/>
              <a:chOff x="621181" y="9252101"/>
              <a:chExt cx="12177827" cy="3546461"/>
            </a:xfrm>
          </xdr:grpSpPr>
          <xdr:grpSp>
            <xdr:nvGrpSpPr>
              <xdr:cNvPr id="8225" name="Group 8224">
                <a:extLst>
                  <a:ext uri="{FF2B5EF4-FFF2-40B4-BE49-F238E27FC236}">
                    <a16:creationId xmlns:a16="http://schemas.microsoft.com/office/drawing/2014/main" id="{00000000-0008-0000-0300-000021200000}"/>
                  </a:ext>
                </a:extLst>
              </xdr:cNvPr>
              <xdr:cNvGrpSpPr/>
            </xdr:nvGrpSpPr>
            <xdr:grpSpPr>
              <a:xfrm>
                <a:off x="621181" y="9252101"/>
                <a:ext cx="12177827" cy="3546461"/>
                <a:chOff x="462314" y="9158295"/>
                <a:chExt cx="12081731" cy="3551271"/>
              </a:xfrm>
            </xdr:grpSpPr>
            <xdr:grpSp>
              <xdr:nvGrpSpPr>
                <xdr:cNvPr id="149" name="Group 148">
                  <a:extLst>
                    <a:ext uri="{FF2B5EF4-FFF2-40B4-BE49-F238E27FC236}">
                      <a16:creationId xmlns:a16="http://schemas.microsoft.com/office/drawing/2014/main" id="{00000000-0008-0000-0300-000095000000}"/>
                    </a:ext>
                  </a:extLst>
                </xdr:cNvPr>
                <xdr:cNvGrpSpPr/>
              </xdr:nvGrpSpPr>
              <xdr:grpSpPr>
                <a:xfrm>
                  <a:off x="462314" y="9359240"/>
                  <a:ext cx="12081731" cy="3350326"/>
                  <a:chOff x="472749" y="8710363"/>
                  <a:chExt cx="12149294" cy="3373687"/>
                </a:xfrm>
              </xdr:grpSpPr>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1612900" y="11093450"/>
                    <a:ext cx="2571750" cy="99060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Contract with any organ of state for the purpose of acquiring available land for residential housing and community development for the creation of sustainable human settlement</a:t>
                    </a:r>
                  </a:p>
                </xdr:txBody>
              </xdr:sp>
              <xdr:grpSp>
                <xdr:nvGrpSpPr>
                  <xdr:cNvPr id="139" name="Group 138">
                    <a:extLst>
                      <a:ext uri="{FF2B5EF4-FFF2-40B4-BE49-F238E27FC236}">
                        <a16:creationId xmlns:a16="http://schemas.microsoft.com/office/drawing/2014/main" id="{00000000-0008-0000-0300-00008B000000}"/>
                      </a:ext>
                    </a:extLst>
                  </xdr:cNvPr>
                  <xdr:cNvGrpSpPr/>
                </xdr:nvGrpSpPr>
                <xdr:grpSpPr>
                  <a:xfrm>
                    <a:off x="472749" y="8710363"/>
                    <a:ext cx="12149294" cy="3329969"/>
                    <a:chOff x="123499" y="8987969"/>
                    <a:chExt cx="12149294" cy="3212210"/>
                  </a:xfrm>
                </xdr:grpSpPr>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1257300" y="9213851"/>
                      <a:ext cx="2571750" cy="78647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Develop a development plan to be approved by the Minister in consultation with the relevant authorities in the provinces and municipalities</a:t>
                      </a:r>
                    </a:p>
                  </xdr:txBody>
                </xdr:sp>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4078709" y="8987969"/>
                      <a:ext cx="2519403" cy="10223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Develop strategic plans with regard to the identification and acquisition of state, privately and communal owned land which is suitable for residential and community development</a:t>
                      </a:r>
                    </a:p>
                  </xdr:txBody>
                </xdr:sp>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6857716" y="9213850"/>
                      <a:ext cx="2537752" cy="780462"/>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Prepare necessary documentation for consideration and approval by the relevant authorities as may be required in terms of any other applicable law</a:t>
                      </a:r>
                    </a:p>
                  </xdr:txBody>
                </xdr:sp>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9701043" y="9221163"/>
                      <a:ext cx="2571750" cy="779157"/>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Monitor progress of the development of land and landed property acquired for the purposes of creating sustainable human settlements</a:t>
                      </a:r>
                    </a:p>
                  </xdr:txBody>
                </xdr:sp>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257300" y="10267950"/>
                      <a:ext cx="257175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Enhance the capacity of organs of state including skills transfer to enable them to meet the demand for housing delivery</a:t>
                      </a:r>
                    </a:p>
                  </xdr:txBody>
                </xdr:sp>
                <xdr:sp macro="" textlink="">
                  <xdr:nvSpPr>
                    <xdr:cNvPr id="13" name="TextBox 12">
                      <a:extLst>
                        <a:ext uri="{FF2B5EF4-FFF2-40B4-BE49-F238E27FC236}">
                          <a16:creationId xmlns:a16="http://schemas.microsoft.com/office/drawing/2014/main" id="{00000000-0008-0000-0300-00000D000000}"/>
                        </a:ext>
                      </a:extLst>
                    </xdr:cNvPr>
                    <xdr:cNvSpPr txBox="1"/>
                  </xdr:nvSpPr>
                  <xdr:spPr>
                    <a:xfrm>
                      <a:off x="4070350" y="10274300"/>
                      <a:ext cx="252730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Ensure that there is collaboration and intergovernmental and integrated alignment for housing development services</a:t>
                      </a:r>
                    </a:p>
                  </xdr:txBody>
                </xdr:sp>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6870700" y="10267725"/>
                      <a:ext cx="252730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Identify, acquire, hold, develop and release state, privately and communal owned land for residential and community development</a:t>
                      </a:r>
                    </a:p>
                  </xdr:txBody>
                </xdr:sp>
                <xdr:sp macro="" textlink="">
                  <xdr:nvSpPr>
                    <xdr:cNvPr id="15" name="TextBox 14">
                      <a:extLst>
                        <a:ext uri="{FF2B5EF4-FFF2-40B4-BE49-F238E27FC236}">
                          <a16:creationId xmlns:a16="http://schemas.microsoft.com/office/drawing/2014/main" id="{00000000-0008-0000-0300-00000F000000}"/>
                        </a:ext>
                      </a:extLst>
                    </xdr:cNvPr>
                    <xdr:cNvSpPr txBox="1"/>
                  </xdr:nvSpPr>
                  <xdr:spPr>
                    <a:xfrm>
                      <a:off x="9696450" y="10273851"/>
                      <a:ext cx="257175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Undertake such project management services as may be necessary, including assistance relating to approvals required for housing development</a:t>
                      </a:r>
                    </a:p>
                  </xdr:txBody>
                </xdr:sp>
                <xdr:sp macro="" textlink="">
                  <xdr:nvSpPr>
                    <xdr:cNvPr id="17" name="TextBox 16">
                      <a:extLst>
                        <a:ext uri="{FF2B5EF4-FFF2-40B4-BE49-F238E27FC236}">
                          <a16:creationId xmlns:a16="http://schemas.microsoft.com/office/drawing/2014/main" id="{00000000-0008-0000-0300-000011000000}"/>
                        </a:ext>
                      </a:extLst>
                    </xdr:cNvPr>
                    <xdr:cNvSpPr txBox="1"/>
                  </xdr:nvSpPr>
                  <xdr:spPr>
                    <a:xfrm>
                      <a:off x="4070350" y="11368072"/>
                      <a:ext cx="252095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Assist organs of state in dealing with housing developments  that have not been completed within the anticipated project period</a:t>
                      </a:r>
                    </a:p>
                  </xdr:txBody>
                </xdr:sp>
                <xdr:sp macro="" textlink="">
                  <xdr:nvSpPr>
                    <xdr:cNvPr id="18" name="TextBox 17">
                      <a:extLst>
                        <a:ext uri="{FF2B5EF4-FFF2-40B4-BE49-F238E27FC236}">
                          <a16:creationId xmlns:a16="http://schemas.microsoft.com/office/drawing/2014/main" id="{00000000-0008-0000-0300-000012000000}"/>
                        </a:ext>
                      </a:extLst>
                    </xdr:cNvPr>
                    <xdr:cNvSpPr txBox="1"/>
                  </xdr:nvSpPr>
                  <xdr:spPr>
                    <a:xfrm>
                      <a:off x="6873648" y="11374197"/>
                      <a:ext cx="2543083"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Assist organs of state with the upgrading of informal settlements</a:t>
                      </a:r>
                    </a:p>
                  </xdr:txBody>
                </xdr:sp>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9691574" y="11381029"/>
                      <a:ext cx="2571750" cy="819150"/>
                    </a:xfrm>
                    <a:prstGeom prst="rect">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Assist organs of state in respect of emergency housing solutions.</a:t>
                      </a:r>
                    </a:p>
                  </xdr:txBody>
                </xdr:sp>
                <xdr:sp macro="" textlink="">
                  <xdr:nvSpPr>
                    <xdr:cNvPr id="20" name="Pentagon 19">
                      <a:extLst>
                        <a:ext uri="{FF2B5EF4-FFF2-40B4-BE49-F238E27FC236}">
                          <a16:creationId xmlns:a16="http://schemas.microsoft.com/office/drawing/2014/main" id="{00000000-0008-0000-0300-000014000000}"/>
                        </a:ext>
                      </a:extLst>
                    </xdr:cNvPr>
                    <xdr:cNvSpPr/>
                  </xdr:nvSpPr>
                  <xdr:spPr>
                    <a:xfrm>
                      <a:off x="123499" y="10335399"/>
                      <a:ext cx="1108350" cy="602419"/>
                    </a:xfrm>
                    <a:prstGeom prst="homePlate">
                      <a:avLst/>
                    </a:prstGeom>
                    <a:ln>
                      <a:solidFill>
                        <a:srgbClr val="B719B3"/>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a:t>Functions of</a:t>
                      </a:r>
                      <a:r>
                        <a:rPr lang="en-US" sz="1100" baseline="0"/>
                        <a:t> the HDA</a:t>
                      </a:r>
                    </a:p>
                    <a:p>
                      <a:pPr algn="l"/>
                      <a:r>
                        <a:rPr lang="en-US" sz="1050" b="1" i="1" baseline="0">
                          <a:solidFill>
                            <a:schemeClr val="dk1"/>
                          </a:solidFill>
                          <a:effectLst/>
                          <a:latin typeface="+mn-lt"/>
                          <a:ea typeface="+mn-ea"/>
                          <a:cs typeface="+mn-cs"/>
                        </a:rPr>
                        <a:t>s7 of HDA Act</a:t>
                      </a:r>
                      <a:endParaRPr lang="en-US" sz="1050"/>
                    </a:p>
                  </xdr:txBody>
                </xdr:sp>
              </xdr:grpSp>
            </xdr:grpSp>
            <xdr:grpSp>
              <xdr:nvGrpSpPr>
                <xdr:cNvPr id="8224" name="Group 8223">
                  <a:extLst>
                    <a:ext uri="{FF2B5EF4-FFF2-40B4-BE49-F238E27FC236}">
                      <a16:creationId xmlns:a16="http://schemas.microsoft.com/office/drawing/2014/main" id="{00000000-0008-0000-0300-000020200000}"/>
                    </a:ext>
                  </a:extLst>
                </xdr:cNvPr>
                <xdr:cNvGrpSpPr/>
              </xdr:nvGrpSpPr>
              <xdr:grpSpPr>
                <a:xfrm>
                  <a:off x="1455388" y="9158295"/>
                  <a:ext cx="8946532" cy="2710245"/>
                  <a:chOff x="1455388" y="9158295"/>
                  <a:chExt cx="8946532" cy="2710245"/>
                </a:xfrm>
              </xdr:grpSpPr>
              <xdr:sp macro="" textlink="">
                <xdr:nvSpPr>
                  <xdr:cNvPr id="226" name="Flowchart: Connector 225">
                    <a:extLst>
                      <a:ext uri="{FF2B5EF4-FFF2-40B4-BE49-F238E27FC236}">
                        <a16:creationId xmlns:a16="http://schemas.microsoft.com/office/drawing/2014/main" id="{00000000-0008-0000-0300-0000E2000000}"/>
                      </a:ext>
                    </a:extLst>
                  </xdr:cNvPr>
                  <xdr:cNvSpPr/>
                </xdr:nvSpPr>
                <xdr:spPr>
                  <a:xfrm>
                    <a:off x="7373421" y="9391087"/>
                    <a:ext cx="250002" cy="247684"/>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1</a:t>
                    </a:r>
                  </a:p>
                </xdr:txBody>
              </xdr:sp>
              <xdr:sp macro="" textlink="">
                <xdr:nvSpPr>
                  <xdr:cNvPr id="227" name="Flowchart: Connector 226">
                    <a:extLst>
                      <a:ext uri="{FF2B5EF4-FFF2-40B4-BE49-F238E27FC236}">
                        <a16:creationId xmlns:a16="http://schemas.microsoft.com/office/drawing/2014/main" id="{00000000-0008-0000-0300-0000E3000000}"/>
                      </a:ext>
                    </a:extLst>
                  </xdr:cNvPr>
                  <xdr:cNvSpPr/>
                </xdr:nvSpPr>
                <xdr:spPr>
                  <a:xfrm>
                    <a:off x="7075714" y="9386455"/>
                    <a:ext cx="248372" cy="246719"/>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1</a:t>
                    </a:r>
                  </a:p>
                </xdr:txBody>
              </xdr:sp>
              <xdr:sp macro="" textlink="">
                <xdr:nvSpPr>
                  <xdr:cNvPr id="228" name="Flowchart: Connector 227">
                    <a:extLst>
                      <a:ext uri="{FF2B5EF4-FFF2-40B4-BE49-F238E27FC236}">
                        <a16:creationId xmlns:a16="http://schemas.microsoft.com/office/drawing/2014/main" id="{00000000-0008-0000-0300-0000E4000000}"/>
                      </a:ext>
                    </a:extLst>
                  </xdr:cNvPr>
                  <xdr:cNvSpPr/>
                </xdr:nvSpPr>
                <xdr:spPr>
                  <a:xfrm>
                    <a:off x="7036707" y="10483272"/>
                    <a:ext cx="248372" cy="246718"/>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29" name="Flowchart: Connector 228">
                    <a:extLst>
                      <a:ext uri="{FF2B5EF4-FFF2-40B4-BE49-F238E27FC236}">
                        <a16:creationId xmlns:a16="http://schemas.microsoft.com/office/drawing/2014/main" id="{00000000-0008-0000-0300-0000E5000000}"/>
                      </a:ext>
                    </a:extLst>
                  </xdr:cNvPr>
                  <xdr:cNvSpPr/>
                </xdr:nvSpPr>
                <xdr:spPr>
                  <a:xfrm>
                    <a:off x="7326250" y="10481460"/>
                    <a:ext cx="25000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31" name="Flowchart: Connector 230">
                    <a:extLst>
                      <a:ext uri="{FF2B5EF4-FFF2-40B4-BE49-F238E27FC236}">
                        <a16:creationId xmlns:a16="http://schemas.microsoft.com/office/drawing/2014/main" id="{00000000-0008-0000-0300-0000E7000000}"/>
                      </a:ext>
                    </a:extLst>
                  </xdr:cNvPr>
                  <xdr:cNvSpPr/>
                </xdr:nvSpPr>
                <xdr:spPr>
                  <a:xfrm>
                    <a:off x="4579148" y="9158295"/>
                    <a:ext cx="25000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32" name="Flowchart: Connector 231">
                    <a:extLst>
                      <a:ext uri="{FF2B5EF4-FFF2-40B4-BE49-F238E27FC236}">
                        <a16:creationId xmlns:a16="http://schemas.microsoft.com/office/drawing/2014/main" id="{00000000-0008-0000-0300-0000E8000000}"/>
                      </a:ext>
                    </a:extLst>
                  </xdr:cNvPr>
                  <xdr:cNvSpPr/>
                </xdr:nvSpPr>
                <xdr:spPr>
                  <a:xfrm>
                    <a:off x="4279241" y="9158295"/>
                    <a:ext cx="252000"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33" name="Flowchart: Connector 232">
                    <a:extLst>
                      <a:ext uri="{FF2B5EF4-FFF2-40B4-BE49-F238E27FC236}">
                        <a16:creationId xmlns:a16="http://schemas.microsoft.com/office/drawing/2014/main" id="{00000000-0008-0000-0300-0000E9000000}"/>
                      </a:ext>
                    </a:extLst>
                  </xdr:cNvPr>
                  <xdr:cNvSpPr/>
                </xdr:nvSpPr>
                <xdr:spPr>
                  <a:xfrm>
                    <a:off x="9852397" y="10483274"/>
                    <a:ext cx="252000"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34" name="Flowchart: Connector 233">
                    <a:extLst>
                      <a:ext uri="{FF2B5EF4-FFF2-40B4-BE49-F238E27FC236}">
                        <a16:creationId xmlns:a16="http://schemas.microsoft.com/office/drawing/2014/main" id="{00000000-0008-0000-0300-0000EA000000}"/>
                      </a:ext>
                    </a:extLst>
                  </xdr:cNvPr>
                  <xdr:cNvSpPr/>
                </xdr:nvSpPr>
                <xdr:spPr>
                  <a:xfrm>
                    <a:off x="1475345" y="11534733"/>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35" name="Flowchart: Connector 234">
                    <a:extLst>
                      <a:ext uri="{FF2B5EF4-FFF2-40B4-BE49-F238E27FC236}">
                        <a16:creationId xmlns:a16="http://schemas.microsoft.com/office/drawing/2014/main" id="{00000000-0008-0000-0300-0000EB000000}"/>
                      </a:ext>
                    </a:extLst>
                  </xdr:cNvPr>
                  <xdr:cNvSpPr/>
                </xdr:nvSpPr>
                <xdr:spPr>
                  <a:xfrm>
                    <a:off x="4242790" y="10472387"/>
                    <a:ext cx="250351"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36" name="Flowchart: Connector 235">
                    <a:extLst>
                      <a:ext uri="{FF2B5EF4-FFF2-40B4-BE49-F238E27FC236}">
                        <a16:creationId xmlns:a16="http://schemas.microsoft.com/office/drawing/2014/main" id="{00000000-0008-0000-0300-0000EC000000}"/>
                      </a:ext>
                    </a:extLst>
                  </xdr:cNvPr>
                  <xdr:cNvSpPr/>
                </xdr:nvSpPr>
                <xdr:spPr>
                  <a:xfrm>
                    <a:off x="9857839" y="9400969"/>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40" name="Flowchart: Connector 239">
                    <a:extLst>
                      <a:ext uri="{FF2B5EF4-FFF2-40B4-BE49-F238E27FC236}">
                        <a16:creationId xmlns:a16="http://schemas.microsoft.com/office/drawing/2014/main" id="{00000000-0008-0000-0300-0000F0000000}"/>
                      </a:ext>
                    </a:extLst>
                  </xdr:cNvPr>
                  <xdr:cNvSpPr/>
                </xdr:nvSpPr>
                <xdr:spPr>
                  <a:xfrm>
                    <a:off x="10142683" y="10483273"/>
                    <a:ext cx="24835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41" name="Flowchart: Connector 240">
                    <a:extLst>
                      <a:ext uri="{FF2B5EF4-FFF2-40B4-BE49-F238E27FC236}">
                        <a16:creationId xmlns:a16="http://schemas.microsoft.com/office/drawing/2014/main" id="{00000000-0008-0000-0300-0000F1000000}"/>
                      </a:ext>
                    </a:extLst>
                  </xdr:cNvPr>
                  <xdr:cNvSpPr/>
                </xdr:nvSpPr>
                <xdr:spPr>
                  <a:xfrm>
                    <a:off x="1772889" y="9384639"/>
                    <a:ext cx="24835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43" name="Flowchart: Connector 242">
                    <a:extLst>
                      <a:ext uri="{FF2B5EF4-FFF2-40B4-BE49-F238E27FC236}">
                        <a16:creationId xmlns:a16="http://schemas.microsoft.com/office/drawing/2014/main" id="{00000000-0008-0000-0300-0000F3000000}"/>
                      </a:ext>
                    </a:extLst>
                  </xdr:cNvPr>
                  <xdr:cNvSpPr/>
                </xdr:nvSpPr>
                <xdr:spPr>
                  <a:xfrm>
                    <a:off x="4545941" y="10477830"/>
                    <a:ext cx="25000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44" name="Flowchart: Connector 243">
                    <a:extLst>
                      <a:ext uri="{FF2B5EF4-FFF2-40B4-BE49-F238E27FC236}">
                        <a16:creationId xmlns:a16="http://schemas.microsoft.com/office/drawing/2014/main" id="{00000000-0008-0000-0300-0000F4000000}"/>
                      </a:ext>
                    </a:extLst>
                  </xdr:cNvPr>
                  <xdr:cNvSpPr/>
                </xdr:nvSpPr>
                <xdr:spPr>
                  <a:xfrm>
                    <a:off x="10153568" y="9406412"/>
                    <a:ext cx="24835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5</a:t>
                    </a:r>
                  </a:p>
                </xdr:txBody>
              </xdr:sp>
              <xdr:sp macro="" textlink="">
                <xdr:nvSpPr>
                  <xdr:cNvPr id="245" name="Flowchart: Connector 244">
                    <a:extLst>
                      <a:ext uri="{FF2B5EF4-FFF2-40B4-BE49-F238E27FC236}">
                        <a16:creationId xmlns:a16="http://schemas.microsoft.com/office/drawing/2014/main" id="{00000000-0008-0000-0300-0000F5000000}"/>
                      </a:ext>
                    </a:extLst>
                  </xdr:cNvPr>
                  <xdr:cNvSpPr/>
                </xdr:nvSpPr>
                <xdr:spPr>
                  <a:xfrm>
                    <a:off x="1756560" y="11534733"/>
                    <a:ext cx="24835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47" name="Flowchart: Connector 246">
                    <a:extLst>
                      <a:ext uri="{FF2B5EF4-FFF2-40B4-BE49-F238E27FC236}">
                        <a16:creationId xmlns:a16="http://schemas.microsoft.com/office/drawing/2014/main" id="{00000000-0008-0000-0300-0000F7000000}"/>
                      </a:ext>
                    </a:extLst>
                  </xdr:cNvPr>
                  <xdr:cNvSpPr/>
                </xdr:nvSpPr>
                <xdr:spPr>
                  <a:xfrm>
                    <a:off x="7342579" y="11621820"/>
                    <a:ext cx="25000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48" name="Flowchart: Connector 247">
                    <a:extLst>
                      <a:ext uri="{FF2B5EF4-FFF2-40B4-BE49-F238E27FC236}">
                        <a16:creationId xmlns:a16="http://schemas.microsoft.com/office/drawing/2014/main" id="{00000000-0008-0000-0300-0000F8000000}"/>
                      </a:ext>
                    </a:extLst>
                  </xdr:cNvPr>
                  <xdr:cNvSpPr/>
                </xdr:nvSpPr>
                <xdr:spPr>
                  <a:xfrm>
                    <a:off x="4609441" y="11610934"/>
                    <a:ext cx="24835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0" name="Flowchart: Connector 249">
                    <a:extLst>
                      <a:ext uri="{FF2B5EF4-FFF2-40B4-BE49-F238E27FC236}">
                        <a16:creationId xmlns:a16="http://schemas.microsoft.com/office/drawing/2014/main" id="{00000000-0008-0000-0300-0000FA000000}"/>
                      </a:ext>
                    </a:extLst>
                  </xdr:cNvPr>
                  <xdr:cNvSpPr/>
                </xdr:nvSpPr>
                <xdr:spPr>
                  <a:xfrm>
                    <a:off x="1747488" y="10474202"/>
                    <a:ext cx="24835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1" name="Flowchart: Connector 250">
                    <a:extLst>
                      <a:ext uri="{FF2B5EF4-FFF2-40B4-BE49-F238E27FC236}">
                        <a16:creationId xmlns:a16="http://schemas.microsoft.com/office/drawing/2014/main" id="{00000000-0008-0000-0300-0000FB000000}"/>
                      </a:ext>
                    </a:extLst>
                  </xdr:cNvPr>
                  <xdr:cNvSpPr/>
                </xdr:nvSpPr>
                <xdr:spPr>
                  <a:xfrm>
                    <a:off x="1484416" y="9386456"/>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2" name="Flowchart: Connector 251">
                    <a:extLst>
                      <a:ext uri="{FF2B5EF4-FFF2-40B4-BE49-F238E27FC236}">
                        <a16:creationId xmlns:a16="http://schemas.microsoft.com/office/drawing/2014/main" id="{00000000-0008-0000-0300-0000FC000000}"/>
                      </a:ext>
                    </a:extLst>
                  </xdr:cNvPr>
                  <xdr:cNvSpPr/>
                </xdr:nvSpPr>
                <xdr:spPr>
                  <a:xfrm>
                    <a:off x="1455388" y="10481459"/>
                    <a:ext cx="252000"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3" name="Flowchart: Connector 252">
                    <a:extLst>
                      <a:ext uri="{FF2B5EF4-FFF2-40B4-BE49-F238E27FC236}">
                        <a16:creationId xmlns:a16="http://schemas.microsoft.com/office/drawing/2014/main" id="{00000000-0008-0000-0300-0000FD000000}"/>
                      </a:ext>
                    </a:extLst>
                  </xdr:cNvPr>
                  <xdr:cNvSpPr/>
                </xdr:nvSpPr>
                <xdr:spPr>
                  <a:xfrm>
                    <a:off x="4306456" y="11607306"/>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4" name="Flowchart: Connector 253">
                    <a:extLst>
                      <a:ext uri="{FF2B5EF4-FFF2-40B4-BE49-F238E27FC236}">
                        <a16:creationId xmlns:a16="http://schemas.microsoft.com/office/drawing/2014/main" id="{00000000-0008-0000-0300-0000FE000000}"/>
                      </a:ext>
                    </a:extLst>
                  </xdr:cNvPr>
                  <xdr:cNvSpPr/>
                </xdr:nvSpPr>
                <xdr:spPr>
                  <a:xfrm>
                    <a:off x="7057572" y="11625447"/>
                    <a:ext cx="25035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5" name="Flowchart: Connector 254">
                    <a:extLst>
                      <a:ext uri="{FF2B5EF4-FFF2-40B4-BE49-F238E27FC236}">
                        <a16:creationId xmlns:a16="http://schemas.microsoft.com/office/drawing/2014/main" id="{00000000-0008-0000-0300-0000FF000000}"/>
                      </a:ext>
                    </a:extLst>
                  </xdr:cNvPr>
                  <xdr:cNvSpPr/>
                </xdr:nvSpPr>
                <xdr:spPr>
                  <a:xfrm>
                    <a:off x="9852396" y="11616378"/>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grpSp>
          </xdr:grpSp>
          <xdr:cxnSp macro="">
            <xdr:nvCxnSpPr>
              <xdr:cNvPr id="8227" name="Straight Connector 8226">
                <a:extLst>
                  <a:ext uri="{FF2B5EF4-FFF2-40B4-BE49-F238E27FC236}">
                    <a16:creationId xmlns:a16="http://schemas.microsoft.com/office/drawing/2014/main" id="{00000000-0008-0000-0300-000023200000}"/>
                  </a:ext>
                </a:extLst>
              </xdr:cNvPr>
              <xdr:cNvCxnSpPr/>
            </xdr:nvCxnSpPr>
            <xdr:spPr>
              <a:xfrm>
                <a:off x="9929861" y="12420791"/>
                <a:ext cx="2808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17" name="Straight Connector 316">
                <a:extLst>
                  <a:ext uri="{FF2B5EF4-FFF2-40B4-BE49-F238E27FC236}">
                    <a16:creationId xmlns:a16="http://schemas.microsoft.com/office/drawing/2014/main" id="{00000000-0008-0000-0300-00003D010000}"/>
                  </a:ext>
                </a:extLst>
              </xdr:cNvPr>
              <xdr:cNvCxnSpPr/>
            </xdr:nvCxnSpPr>
            <xdr:spPr>
              <a:xfrm>
                <a:off x="7095211" y="12409680"/>
                <a:ext cx="285851"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18" name="Straight Connector 317">
                <a:extLst>
                  <a:ext uri="{FF2B5EF4-FFF2-40B4-BE49-F238E27FC236}">
                    <a16:creationId xmlns:a16="http://schemas.microsoft.com/office/drawing/2014/main" id="{00000000-0008-0000-0300-00003E010000}"/>
                  </a:ext>
                </a:extLst>
              </xdr:cNvPr>
              <xdr:cNvCxnSpPr/>
            </xdr:nvCxnSpPr>
            <xdr:spPr>
              <a:xfrm>
                <a:off x="4345661" y="12420792"/>
                <a:ext cx="2340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19" name="Straight Connector 318">
                <a:extLst>
                  <a:ext uri="{FF2B5EF4-FFF2-40B4-BE49-F238E27FC236}">
                    <a16:creationId xmlns:a16="http://schemas.microsoft.com/office/drawing/2014/main" id="{00000000-0008-0000-0300-00003F010000}"/>
                  </a:ext>
                </a:extLst>
              </xdr:cNvPr>
              <xdr:cNvCxnSpPr/>
            </xdr:nvCxnSpPr>
            <xdr:spPr>
              <a:xfrm>
                <a:off x="7117533" y="10040938"/>
                <a:ext cx="257051"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0" name="Straight Connector 319">
                <a:extLst>
                  <a:ext uri="{FF2B5EF4-FFF2-40B4-BE49-F238E27FC236}">
                    <a16:creationId xmlns:a16="http://schemas.microsoft.com/office/drawing/2014/main" id="{00000000-0008-0000-0300-000040010000}"/>
                  </a:ext>
                </a:extLst>
              </xdr:cNvPr>
              <xdr:cNvCxnSpPr/>
            </xdr:nvCxnSpPr>
            <xdr:spPr>
              <a:xfrm>
                <a:off x="4334501" y="10041178"/>
                <a:ext cx="2520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1" name="Straight Connector 320">
                <a:extLst>
                  <a:ext uri="{FF2B5EF4-FFF2-40B4-BE49-F238E27FC236}">
                    <a16:creationId xmlns:a16="http://schemas.microsoft.com/office/drawing/2014/main" id="{00000000-0008-0000-0300-000041010000}"/>
                  </a:ext>
                </a:extLst>
              </xdr:cNvPr>
              <xdr:cNvCxnSpPr/>
            </xdr:nvCxnSpPr>
            <xdr:spPr>
              <a:xfrm>
                <a:off x="9926780" y="11133474"/>
                <a:ext cx="2880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2" name="Straight Connector 321">
                <a:extLst>
                  <a:ext uri="{FF2B5EF4-FFF2-40B4-BE49-F238E27FC236}">
                    <a16:creationId xmlns:a16="http://schemas.microsoft.com/office/drawing/2014/main" id="{00000000-0008-0000-0300-000042010000}"/>
                  </a:ext>
                </a:extLst>
              </xdr:cNvPr>
              <xdr:cNvCxnSpPr/>
            </xdr:nvCxnSpPr>
            <xdr:spPr>
              <a:xfrm>
                <a:off x="9918700" y="10036559"/>
                <a:ext cx="2952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3" name="Straight Connector 322">
                <a:extLst>
                  <a:ext uri="{FF2B5EF4-FFF2-40B4-BE49-F238E27FC236}">
                    <a16:creationId xmlns:a16="http://schemas.microsoft.com/office/drawing/2014/main" id="{00000000-0008-0000-0300-000043010000}"/>
                  </a:ext>
                </a:extLst>
              </xdr:cNvPr>
              <xdr:cNvCxnSpPr/>
            </xdr:nvCxnSpPr>
            <xdr:spPr>
              <a:xfrm>
                <a:off x="7117532" y="11142855"/>
                <a:ext cx="271451"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4" name="Straight Connector 323">
                <a:extLst>
                  <a:ext uri="{FF2B5EF4-FFF2-40B4-BE49-F238E27FC236}">
                    <a16:creationId xmlns:a16="http://schemas.microsoft.com/office/drawing/2014/main" id="{00000000-0008-0000-0300-000044010000}"/>
                  </a:ext>
                </a:extLst>
              </xdr:cNvPr>
              <xdr:cNvCxnSpPr/>
            </xdr:nvCxnSpPr>
            <xdr:spPr>
              <a:xfrm>
                <a:off x="4336040" y="11142663"/>
                <a:ext cx="234000" cy="0"/>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a:extLst>
                  <a:ext uri="{FF2B5EF4-FFF2-40B4-BE49-F238E27FC236}">
                    <a16:creationId xmlns:a16="http://schemas.microsoft.com/office/drawing/2014/main" id="{00000000-0008-0000-0300-000045010000}"/>
                  </a:ext>
                </a:extLst>
              </xdr:cNvPr>
              <xdr:cNvCxnSpPr/>
            </xdr:nvCxnSpPr>
            <xdr:spPr>
              <a:xfrm>
                <a:off x="11622184" y="10502275"/>
                <a:ext cx="0" cy="269519"/>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a:extLst>
                  <a:ext uri="{FF2B5EF4-FFF2-40B4-BE49-F238E27FC236}">
                    <a16:creationId xmlns:a16="http://schemas.microsoft.com/office/drawing/2014/main" id="{00000000-0008-0000-0300-00004A010000}"/>
                  </a:ext>
                </a:extLst>
              </xdr:cNvPr>
              <xdr:cNvCxnSpPr/>
            </xdr:nvCxnSpPr>
            <xdr:spPr>
              <a:xfrm>
                <a:off x="2990850" y="10494963"/>
                <a:ext cx="0" cy="269759"/>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cxnSp macro="">
            <xdr:nvCxnSpPr>
              <xdr:cNvPr id="333" name="Straight Connector 332">
                <a:extLst>
                  <a:ext uri="{FF2B5EF4-FFF2-40B4-BE49-F238E27FC236}">
                    <a16:creationId xmlns:a16="http://schemas.microsoft.com/office/drawing/2014/main" id="{00000000-0008-0000-0300-00004D010000}"/>
                  </a:ext>
                </a:extLst>
              </xdr:cNvPr>
              <xdr:cNvCxnSpPr/>
            </xdr:nvCxnSpPr>
            <xdr:spPr>
              <a:xfrm>
                <a:off x="2984500" y="11603038"/>
                <a:ext cx="0" cy="214412"/>
              </a:xfrm>
              <a:prstGeom prst="line">
                <a:avLst/>
              </a:prstGeom>
              <a:ln w="19050">
                <a:solidFill>
                  <a:srgbClr val="B719B3"/>
                </a:solidFill>
              </a:ln>
            </xdr:spPr>
            <xdr:style>
              <a:lnRef idx="1">
                <a:schemeClr val="accent1"/>
              </a:lnRef>
              <a:fillRef idx="0">
                <a:schemeClr val="accent1"/>
              </a:fillRef>
              <a:effectRef idx="0">
                <a:schemeClr val="accent1"/>
              </a:effectRef>
              <a:fontRef idx="minor">
                <a:schemeClr val="tx1"/>
              </a:fontRef>
            </xdr:style>
          </xdr:cxnSp>
        </xdr:grpSp>
        <xdr:grpSp>
          <xdr:nvGrpSpPr>
            <xdr:cNvPr id="8234" name="Group 8233">
              <a:extLst>
                <a:ext uri="{FF2B5EF4-FFF2-40B4-BE49-F238E27FC236}">
                  <a16:creationId xmlns:a16="http://schemas.microsoft.com/office/drawing/2014/main" id="{00000000-0008-0000-0300-00002A200000}"/>
                </a:ext>
              </a:extLst>
            </xdr:cNvPr>
            <xdr:cNvGrpSpPr/>
          </xdr:nvGrpSpPr>
          <xdr:grpSpPr>
            <a:xfrm>
              <a:off x="626718" y="7884037"/>
              <a:ext cx="12516100" cy="1052146"/>
              <a:chOff x="626718" y="7884037"/>
              <a:chExt cx="12516100" cy="1052146"/>
            </a:xfrm>
          </xdr:grpSpPr>
          <xdr:grpSp>
            <xdr:nvGrpSpPr>
              <xdr:cNvPr id="8223" name="Group 8222">
                <a:extLst>
                  <a:ext uri="{FF2B5EF4-FFF2-40B4-BE49-F238E27FC236}">
                    <a16:creationId xmlns:a16="http://schemas.microsoft.com/office/drawing/2014/main" id="{00000000-0008-0000-0300-00001F200000}"/>
                  </a:ext>
                </a:extLst>
              </xdr:cNvPr>
              <xdr:cNvGrpSpPr/>
            </xdr:nvGrpSpPr>
            <xdr:grpSpPr>
              <a:xfrm>
                <a:off x="626718" y="7884037"/>
                <a:ext cx="12516100" cy="1052146"/>
                <a:chOff x="400378" y="7980970"/>
                <a:chExt cx="12415078" cy="1053349"/>
              </a:xfrm>
            </xdr:grpSpPr>
            <xdr:grpSp>
              <xdr:nvGrpSpPr>
                <xdr:cNvPr id="138" name="Group 137">
                  <a:extLst>
                    <a:ext uri="{FF2B5EF4-FFF2-40B4-BE49-F238E27FC236}">
                      <a16:creationId xmlns:a16="http://schemas.microsoft.com/office/drawing/2014/main" id="{00000000-0008-0000-0300-00008A000000}"/>
                    </a:ext>
                  </a:extLst>
                </xdr:cNvPr>
                <xdr:cNvGrpSpPr/>
              </xdr:nvGrpSpPr>
              <xdr:grpSpPr>
                <a:xfrm>
                  <a:off x="400378" y="8175913"/>
                  <a:ext cx="12415078" cy="858406"/>
                  <a:chOff x="84899" y="7524750"/>
                  <a:chExt cx="12303951" cy="825500"/>
                </a:xfrm>
              </xdr:grpSpPr>
              <xdr:sp macro="" textlink="">
                <xdr:nvSpPr>
                  <xdr:cNvPr id="21" name="Pentagon 20">
                    <a:extLst>
                      <a:ext uri="{FF2B5EF4-FFF2-40B4-BE49-F238E27FC236}">
                        <a16:creationId xmlns:a16="http://schemas.microsoft.com/office/drawing/2014/main" id="{00000000-0008-0000-0300-000015000000}"/>
                      </a:ext>
                    </a:extLst>
                  </xdr:cNvPr>
                  <xdr:cNvSpPr/>
                </xdr:nvSpPr>
                <xdr:spPr>
                  <a:xfrm>
                    <a:off x="84899" y="7683500"/>
                    <a:ext cx="1109409" cy="627090"/>
                  </a:xfrm>
                  <a:prstGeom prst="homePlate">
                    <a:avLst/>
                  </a:prstGeom>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Objectives of</a:t>
                    </a:r>
                    <a:r>
                      <a:rPr lang="en-US" sz="1100" baseline="0"/>
                      <a:t> the HDA</a:t>
                    </a:r>
                  </a:p>
                  <a:p>
                    <a:pPr algn="l"/>
                    <a:r>
                      <a:rPr lang="en-US" sz="1050" b="1" i="1" baseline="0"/>
                      <a:t>s4 of HDA Act</a:t>
                    </a:r>
                    <a:endParaRPr lang="en-US" sz="1050" b="1" i="1"/>
                  </a:p>
                </xdr:txBody>
              </xdr:sp>
              <xdr:sp macro="" textlink="">
                <xdr:nvSpPr>
                  <xdr:cNvPr id="23" name="TextBox 22">
                    <a:extLst>
                      <a:ext uri="{FF2B5EF4-FFF2-40B4-BE49-F238E27FC236}">
                        <a16:creationId xmlns:a16="http://schemas.microsoft.com/office/drawing/2014/main" id="{00000000-0008-0000-0300-000017000000}"/>
                      </a:ext>
                    </a:extLst>
                  </xdr:cNvPr>
                  <xdr:cNvSpPr txBox="1"/>
                </xdr:nvSpPr>
                <xdr:spPr>
                  <a:xfrm>
                    <a:off x="4051300" y="7531100"/>
                    <a:ext cx="2571750" cy="819150"/>
                  </a:xfrm>
                  <a:prstGeom prst="rect">
                    <a:avLst/>
                  </a:prstGeom>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Project manage housing development services for the purposes of the creation of sustainable human settlements</a:t>
                    </a:r>
                  </a:p>
                </xdr:txBody>
              </xdr:sp>
              <xdr:sp macro="" textlink="">
                <xdr:nvSpPr>
                  <xdr:cNvPr id="25" name="TextBox 24">
                    <a:extLst>
                      <a:ext uri="{FF2B5EF4-FFF2-40B4-BE49-F238E27FC236}">
                        <a16:creationId xmlns:a16="http://schemas.microsoft.com/office/drawing/2014/main" id="{00000000-0008-0000-0300-000019000000}"/>
                      </a:ext>
                    </a:extLst>
                  </xdr:cNvPr>
                  <xdr:cNvSpPr txBox="1"/>
                </xdr:nvSpPr>
                <xdr:spPr>
                  <a:xfrm>
                    <a:off x="1212850" y="7524750"/>
                    <a:ext cx="2571750" cy="819150"/>
                  </a:xfrm>
                  <a:prstGeom prst="rect">
                    <a:avLst/>
                  </a:prstGeom>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Identify, acquire, hold, develop and release state, privately and communal owned land for residential and community development</a:t>
                    </a:r>
                  </a:p>
                </xdr:txBody>
              </xdr:sp>
              <xdr:sp macro="" textlink="">
                <xdr:nvSpPr>
                  <xdr:cNvPr id="26" name="TextBox 25">
                    <a:extLst>
                      <a:ext uri="{FF2B5EF4-FFF2-40B4-BE49-F238E27FC236}">
                        <a16:creationId xmlns:a16="http://schemas.microsoft.com/office/drawing/2014/main" id="{00000000-0008-0000-0300-00001A000000}"/>
                      </a:ext>
                    </a:extLst>
                  </xdr:cNvPr>
                  <xdr:cNvSpPr txBox="1"/>
                </xdr:nvSpPr>
                <xdr:spPr>
                  <a:xfrm>
                    <a:off x="6965950" y="7524750"/>
                    <a:ext cx="2571750" cy="819150"/>
                  </a:xfrm>
                  <a:prstGeom prst="rect">
                    <a:avLst/>
                  </a:prstGeom>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Ensure and monitor that there is centrally coordinated planning and budgeting of all infrastructure required for housing development</a:t>
                    </a:r>
                  </a:p>
                </xdr:txBody>
              </xdr:sp>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9817100" y="7524750"/>
                    <a:ext cx="2571750" cy="819150"/>
                  </a:xfrm>
                  <a:prstGeom prst="rect">
                    <a:avLst/>
                  </a:prstGeom>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Monitor the provision of all infrastructure required for housing development.</a:t>
                    </a:r>
                  </a:p>
                </xdr:txBody>
              </xdr:sp>
            </xdr:grpSp>
            <xdr:grpSp>
              <xdr:nvGrpSpPr>
                <xdr:cNvPr id="8222" name="Group 8221">
                  <a:extLst>
                    <a:ext uri="{FF2B5EF4-FFF2-40B4-BE49-F238E27FC236}">
                      <a16:creationId xmlns:a16="http://schemas.microsoft.com/office/drawing/2014/main" id="{00000000-0008-0000-0300-00001E200000}"/>
                    </a:ext>
                  </a:extLst>
                </xdr:cNvPr>
                <xdr:cNvGrpSpPr/>
              </xdr:nvGrpSpPr>
              <xdr:grpSpPr>
                <a:xfrm>
                  <a:off x="1429731" y="7980970"/>
                  <a:ext cx="9216414" cy="284088"/>
                  <a:chOff x="1496156" y="7987529"/>
                  <a:chExt cx="9083564" cy="270969"/>
                </a:xfrm>
              </xdr:grpSpPr>
              <xdr:sp macro="" textlink="">
                <xdr:nvSpPr>
                  <xdr:cNvPr id="178" name="Flowchart: Connector 177">
                    <a:extLst>
                      <a:ext uri="{FF2B5EF4-FFF2-40B4-BE49-F238E27FC236}">
                        <a16:creationId xmlns:a16="http://schemas.microsoft.com/office/drawing/2014/main" id="{00000000-0008-0000-0300-0000B2000000}"/>
                      </a:ext>
                    </a:extLst>
                  </xdr:cNvPr>
                  <xdr:cNvSpPr/>
                </xdr:nvSpPr>
                <xdr:spPr>
                  <a:xfrm>
                    <a:off x="1496156" y="8003539"/>
                    <a:ext cx="252000" cy="244077"/>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179" name="Flowchart: Connector 178">
                    <a:extLst>
                      <a:ext uri="{FF2B5EF4-FFF2-40B4-BE49-F238E27FC236}">
                        <a16:creationId xmlns:a16="http://schemas.microsoft.com/office/drawing/2014/main" id="{00000000-0008-0000-0300-0000B3000000}"/>
                      </a:ext>
                    </a:extLst>
                  </xdr:cNvPr>
                  <xdr:cNvSpPr/>
                </xdr:nvSpPr>
                <xdr:spPr>
                  <a:xfrm>
                    <a:off x="4305317" y="8003290"/>
                    <a:ext cx="252000" cy="24941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180" name="Flowchart: Connector 179">
                    <a:extLst>
                      <a:ext uri="{FF2B5EF4-FFF2-40B4-BE49-F238E27FC236}">
                        <a16:creationId xmlns:a16="http://schemas.microsoft.com/office/drawing/2014/main" id="{00000000-0008-0000-0300-0000B4000000}"/>
                      </a:ext>
                    </a:extLst>
                  </xdr:cNvPr>
                  <xdr:cNvSpPr/>
                </xdr:nvSpPr>
                <xdr:spPr>
                  <a:xfrm>
                    <a:off x="7202891" y="8013924"/>
                    <a:ext cx="245548" cy="244574"/>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01" name="Flowchart: Connector 200">
                    <a:extLst>
                      <a:ext uri="{FF2B5EF4-FFF2-40B4-BE49-F238E27FC236}">
                        <a16:creationId xmlns:a16="http://schemas.microsoft.com/office/drawing/2014/main" id="{00000000-0008-0000-0300-0000C9000000}"/>
                      </a:ext>
                    </a:extLst>
                  </xdr:cNvPr>
                  <xdr:cNvSpPr/>
                </xdr:nvSpPr>
                <xdr:spPr>
                  <a:xfrm>
                    <a:off x="10027883" y="8010939"/>
                    <a:ext cx="252000" cy="244574"/>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30" name="Flowchart: Connector 229">
                    <a:extLst>
                      <a:ext uri="{FF2B5EF4-FFF2-40B4-BE49-F238E27FC236}">
                        <a16:creationId xmlns:a16="http://schemas.microsoft.com/office/drawing/2014/main" id="{00000000-0008-0000-0300-0000E6000000}"/>
                      </a:ext>
                    </a:extLst>
                  </xdr:cNvPr>
                  <xdr:cNvSpPr/>
                </xdr:nvSpPr>
                <xdr:spPr>
                  <a:xfrm>
                    <a:off x="1774703" y="8005673"/>
                    <a:ext cx="248352" cy="248094"/>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42" name="Flowchart: Connector 241">
                    <a:extLst>
                      <a:ext uri="{FF2B5EF4-FFF2-40B4-BE49-F238E27FC236}">
                        <a16:creationId xmlns:a16="http://schemas.microsoft.com/office/drawing/2014/main" id="{00000000-0008-0000-0300-0000F2000000}"/>
                      </a:ext>
                    </a:extLst>
                  </xdr:cNvPr>
                  <xdr:cNvSpPr/>
                </xdr:nvSpPr>
                <xdr:spPr>
                  <a:xfrm>
                    <a:off x="4600368" y="7987529"/>
                    <a:ext cx="250002" cy="248094"/>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6" name="Flowchart: Connector 255">
                    <a:extLst>
                      <a:ext uri="{FF2B5EF4-FFF2-40B4-BE49-F238E27FC236}">
                        <a16:creationId xmlns:a16="http://schemas.microsoft.com/office/drawing/2014/main" id="{00000000-0008-0000-0300-000000010000}"/>
                      </a:ext>
                    </a:extLst>
                  </xdr:cNvPr>
                  <xdr:cNvSpPr/>
                </xdr:nvSpPr>
                <xdr:spPr>
                  <a:xfrm>
                    <a:off x="7502236" y="8012930"/>
                    <a:ext cx="250002" cy="243256"/>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5</a:t>
                    </a:r>
                  </a:p>
                </xdr:txBody>
              </xdr:sp>
              <xdr:sp macro="" textlink="">
                <xdr:nvSpPr>
                  <xdr:cNvPr id="257" name="Flowchart: Connector 256">
                    <a:extLst>
                      <a:ext uri="{FF2B5EF4-FFF2-40B4-BE49-F238E27FC236}">
                        <a16:creationId xmlns:a16="http://schemas.microsoft.com/office/drawing/2014/main" id="{00000000-0008-0000-0300-000001010000}"/>
                      </a:ext>
                    </a:extLst>
                  </xdr:cNvPr>
                  <xdr:cNvSpPr/>
                </xdr:nvSpPr>
                <xdr:spPr>
                  <a:xfrm>
                    <a:off x="10329718" y="8005674"/>
                    <a:ext cx="250002" cy="248094"/>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5</a:t>
                    </a:r>
                  </a:p>
                </xdr:txBody>
              </xdr:sp>
            </xdr:grpSp>
          </xdr:grpSp>
          <xdr:cxnSp macro="">
            <xdr:nvCxnSpPr>
              <xdr:cNvPr id="337" name="Straight Connector 336">
                <a:extLst>
                  <a:ext uri="{FF2B5EF4-FFF2-40B4-BE49-F238E27FC236}">
                    <a16:creationId xmlns:a16="http://schemas.microsoft.com/office/drawing/2014/main" id="{00000000-0008-0000-0300-000051010000}"/>
                  </a:ext>
                </a:extLst>
              </xdr:cNvPr>
              <xdr:cNvCxnSpPr/>
            </xdr:nvCxnSpPr>
            <xdr:spPr>
              <a:xfrm>
                <a:off x="7270750" y="8588376"/>
                <a:ext cx="360000" cy="0"/>
              </a:xfrm>
              <a:prstGeom prst="line">
                <a:avLst/>
              </a:prstGeom>
              <a:ln w="19050"/>
            </xdr:spPr>
            <xdr:style>
              <a:lnRef idx="2">
                <a:schemeClr val="accent1"/>
              </a:lnRef>
              <a:fillRef idx="0">
                <a:schemeClr val="accent1"/>
              </a:fillRef>
              <a:effectRef idx="1">
                <a:schemeClr val="accent1"/>
              </a:effectRef>
              <a:fontRef idx="minor">
                <a:schemeClr val="tx1"/>
              </a:fontRef>
            </xdr:style>
          </xdr:cxnSp>
          <xdr:cxnSp macro="">
            <xdr:nvCxnSpPr>
              <xdr:cNvPr id="338" name="Straight Connector 337">
                <a:extLst>
                  <a:ext uri="{FF2B5EF4-FFF2-40B4-BE49-F238E27FC236}">
                    <a16:creationId xmlns:a16="http://schemas.microsoft.com/office/drawing/2014/main" id="{00000000-0008-0000-0300-000052010000}"/>
                  </a:ext>
                </a:extLst>
              </xdr:cNvPr>
              <xdr:cNvCxnSpPr/>
            </xdr:nvCxnSpPr>
            <xdr:spPr>
              <a:xfrm>
                <a:off x="4381155" y="8582537"/>
                <a:ext cx="288000" cy="0"/>
              </a:xfrm>
              <a:prstGeom prst="line">
                <a:avLst/>
              </a:prstGeom>
              <a:ln w="19050"/>
            </xdr:spPr>
            <xdr:style>
              <a:lnRef idx="2">
                <a:schemeClr val="accent1"/>
              </a:lnRef>
              <a:fillRef idx="0">
                <a:schemeClr val="accent1"/>
              </a:fillRef>
              <a:effectRef idx="1">
                <a:schemeClr val="accent1"/>
              </a:effectRef>
              <a:fontRef idx="minor">
                <a:schemeClr val="tx1"/>
              </a:fontRef>
            </xdr:style>
          </xdr:cxnSp>
        </xdr:grpSp>
        <xdr:grpSp>
          <xdr:nvGrpSpPr>
            <xdr:cNvPr id="8241" name="Group 8240">
              <a:extLst>
                <a:ext uri="{FF2B5EF4-FFF2-40B4-BE49-F238E27FC236}">
                  <a16:creationId xmlns:a16="http://schemas.microsoft.com/office/drawing/2014/main" id="{00000000-0008-0000-0300-000031200000}"/>
                </a:ext>
              </a:extLst>
            </xdr:cNvPr>
            <xdr:cNvGrpSpPr/>
          </xdr:nvGrpSpPr>
          <xdr:grpSpPr>
            <a:xfrm>
              <a:off x="478065" y="5485945"/>
              <a:ext cx="12741235" cy="2286267"/>
              <a:chOff x="478065" y="5485945"/>
              <a:chExt cx="12741235" cy="2286267"/>
            </a:xfrm>
          </xdr:grpSpPr>
          <xdr:grpSp>
            <xdr:nvGrpSpPr>
              <xdr:cNvPr id="8237" name="Group 8236">
                <a:extLst>
                  <a:ext uri="{FF2B5EF4-FFF2-40B4-BE49-F238E27FC236}">
                    <a16:creationId xmlns:a16="http://schemas.microsoft.com/office/drawing/2014/main" id="{00000000-0008-0000-0300-00002D200000}"/>
                  </a:ext>
                </a:extLst>
              </xdr:cNvPr>
              <xdr:cNvGrpSpPr/>
            </xdr:nvGrpSpPr>
            <xdr:grpSpPr>
              <a:xfrm>
                <a:off x="478065" y="5485945"/>
                <a:ext cx="12741235" cy="2286267"/>
                <a:chOff x="478065" y="5485945"/>
                <a:chExt cx="12741235" cy="2286267"/>
              </a:xfrm>
            </xdr:grpSpPr>
            <xdr:grpSp>
              <xdr:nvGrpSpPr>
                <xdr:cNvPr id="8221" name="Group 8220">
                  <a:extLst>
                    <a:ext uri="{FF2B5EF4-FFF2-40B4-BE49-F238E27FC236}">
                      <a16:creationId xmlns:a16="http://schemas.microsoft.com/office/drawing/2014/main" id="{00000000-0008-0000-0300-00001D200000}"/>
                    </a:ext>
                  </a:extLst>
                </xdr:cNvPr>
                <xdr:cNvGrpSpPr/>
              </xdr:nvGrpSpPr>
              <xdr:grpSpPr>
                <a:xfrm>
                  <a:off x="478065" y="5485945"/>
                  <a:ext cx="12741235" cy="2286267"/>
                  <a:chOff x="478065" y="5493161"/>
                  <a:chExt cx="12635161" cy="2289153"/>
                </a:xfrm>
              </xdr:grpSpPr>
              <xdr:grpSp>
                <xdr:nvGrpSpPr>
                  <xdr:cNvPr id="123" name="Group 122">
                    <a:extLst>
                      <a:ext uri="{FF2B5EF4-FFF2-40B4-BE49-F238E27FC236}">
                        <a16:creationId xmlns:a16="http://schemas.microsoft.com/office/drawing/2014/main" id="{00000000-0008-0000-0300-00007B000000}"/>
                      </a:ext>
                    </a:extLst>
                  </xdr:cNvPr>
                  <xdr:cNvGrpSpPr/>
                </xdr:nvGrpSpPr>
                <xdr:grpSpPr>
                  <a:xfrm>
                    <a:off x="478065" y="5699923"/>
                    <a:ext cx="12635161" cy="2082391"/>
                    <a:chOff x="98486" y="4938749"/>
                    <a:chExt cx="12706370" cy="2098726"/>
                  </a:xfrm>
                </xdr:grpSpPr>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7129484" y="5110013"/>
                      <a:ext cx="2571750" cy="1333500"/>
                    </a:xfrm>
                    <a:prstGeom prst="rect">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The Minister may, in consultation with the relevant MEC, where  there is lack of capacity in any organ of state to identify, acquire, hold, develop and release land for residential and community purposes for the creation of sustainable human settlements</a:t>
                      </a:r>
                    </a:p>
                  </xdr:txBody>
                </xdr:sp>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1218115" y="5230524"/>
                      <a:ext cx="2800350" cy="967886"/>
                    </a:xfrm>
                    <a:prstGeom prst="rect">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Consult with the relevant owner, identify, acquire, hold, develop and release state, private &amp; communal land for residential &amp; community purposes for the creation of sustainable human settlements</a:t>
                      </a:r>
                    </a:p>
                  </xdr:txBody>
                </xdr:sp>
                <xdr:sp macro="" textlink="">
                  <xdr:nvSpPr>
                    <xdr:cNvPr id="30" name="TextBox 29">
                      <a:extLst>
                        <a:ext uri="{FF2B5EF4-FFF2-40B4-BE49-F238E27FC236}">
                          <a16:creationId xmlns:a16="http://schemas.microsoft.com/office/drawing/2014/main" id="{00000000-0008-0000-0300-00001E000000}"/>
                        </a:ext>
                      </a:extLst>
                    </xdr:cNvPr>
                    <xdr:cNvSpPr txBox="1"/>
                  </xdr:nvSpPr>
                  <xdr:spPr>
                    <a:xfrm>
                      <a:off x="4273550" y="5308600"/>
                      <a:ext cx="2571750" cy="819150"/>
                    </a:xfrm>
                    <a:prstGeom prst="rect">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Ensure there is funding for the provision of all infrastructure required for housing development (in which it is involved)</a:t>
                      </a:r>
                    </a:p>
                  </xdr:txBody>
                </xdr:sp>
                <xdr:sp macro="" textlink="">
                  <xdr:nvSpPr>
                    <xdr:cNvPr id="31" name="TextBox 30">
                      <a:extLst>
                        <a:ext uri="{FF2B5EF4-FFF2-40B4-BE49-F238E27FC236}">
                          <a16:creationId xmlns:a16="http://schemas.microsoft.com/office/drawing/2014/main" id="{00000000-0008-0000-0300-00001F000000}"/>
                        </a:ext>
                      </a:extLst>
                    </xdr:cNvPr>
                    <xdr:cNvSpPr txBox="1"/>
                  </xdr:nvSpPr>
                  <xdr:spPr>
                    <a:xfrm>
                      <a:off x="10220406" y="4938749"/>
                      <a:ext cx="2571750" cy="819150"/>
                    </a:xfrm>
                    <a:prstGeom prst="rect">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advise the organ of state to conclude an agreement with the Agency to offer assistance in terms of the Agency's skill &amp;</a:t>
                      </a:r>
                      <a:r>
                        <a:rPr lang="en-US" sz="1100" baseline="0"/>
                        <a:t> </a:t>
                      </a:r>
                      <a:r>
                        <a:rPr lang="en-US" sz="1100"/>
                        <a:t>expertise</a:t>
                      </a:r>
                    </a:p>
                  </xdr:txBody>
                </xdr:sp>
                <xdr:sp macro="" textlink="">
                  <xdr:nvSpPr>
                    <xdr:cNvPr id="32" name="Pentagon 31">
                      <a:extLst>
                        <a:ext uri="{FF2B5EF4-FFF2-40B4-BE49-F238E27FC236}">
                          <a16:creationId xmlns:a16="http://schemas.microsoft.com/office/drawing/2014/main" id="{00000000-0008-0000-0300-000020000000}"/>
                        </a:ext>
                      </a:extLst>
                    </xdr:cNvPr>
                    <xdr:cNvSpPr/>
                  </xdr:nvSpPr>
                  <xdr:spPr>
                    <a:xfrm>
                      <a:off x="98486" y="5427652"/>
                      <a:ext cx="1108390" cy="624966"/>
                    </a:xfrm>
                    <a:prstGeom prst="homePlate">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n-US" sz="1100"/>
                        <a:t>Roles of</a:t>
                      </a:r>
                      <a:r>
                        <a:rPr lang="en-US" sz="1100" baseline="0"/>
                        <a:t> the HDA </a:t>
                      </a:r>
                    </a:p>
                    <a:p>
                      <a:pPr algn="l"/>
                      <a:r>
                        <a:rPr lang="en-US" sz="1050" b="1" i="1" baseline="0">
                          <a:solidFill>
                            <a:schemeClr val="dk1"/>
                          </a:solidFill>
                          <a:effectLst/>
                          <a:latin typeface="+mn-lt"/>
                          <a:ea typeface="+mn-ea"/>
                          <a:cs typeface="+mn-cs"/>
                        </a:rPr>
                        <a:t>s5 of HDA Act</a:t>
                      </a:r>
                      <a:endParaRPr lang="en-US" sz="1050"/>
                    </a:p>
                  </xdr:txBody>
                </xdr:sp>
                <xdr:sp macro="" textlink="">
                  <xdr:nvSpPr>
                    <xdr:cNvPr id="39" name="TextBox 38">
                      <a:extLst>
                        <a:ext uri="{FF2B5EF4-FFF2-40B4-BE49-F238E27FC236}">
                          <a16:creationId xmlns:a16="http://schemas.microsoft.com/office/drawing/2014/main" id="{00000000-0008-0000-0300-000027000000}"/>
                        </a:ext>
                      </a:extLst>
                    </xdr:cNvPr>
                    <xdr:cNvSpPr txBox="1"/>
                  </xdr:nvSpPr>
                  <xdr:spPr>
                    <a:xfrm>
                      <a:off x="10233106" y="6074064"/>
                      <a:ext cx="2571750" cy="963411"/>
                    </a:xfrm>
                    <a:prstGeom prst="rect">
                      <a:avLst/>
                    </a:prstGeom>
                    <a:ln>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en-US" sz="1100"/>
                        <a:t>direct the Agency to engage with the organ of state with a view to conclude </a:t>
                      </a:r>
                      <a:r>
                        <a:rPr lang="en-US" sz="1100">
                          <a:solidFill>
                            <a:schemeClr val="dk1"/>
                          </a:solidFill>
                          <a:effectLst/>
                          <a:latin typeface="+mn-lt"/>
                          <a:ea typeface="+mn-ea"/>
                          <a:cs typeface="+mn-cs"/>
                        </a:rPr>
                        <a:t>an agreement with the Agency to offer assistance in terms of the Agency's skill &amp; expertise</a:t>
                      </a:r>
                      <a:endParaRPr lang="en-US">
                        <a:effectLst/>
                      </a:endParaRPr>
                    </a:p>
                  </xdr:txBody>
                </xdr:sp>
                <xdr:cxnSp macro="">
                  <xdr:nvCxnSpPr>
                    <xdr:cNvPr id="41" name="Straight Connector 40">
                      <a:extLst>
                        <a:ext uri="{FF2B5EF4-FFF2-40B4-BE49-F238E27FC236}">
                          <a16:creationId xmlns:a16="http://schemas.microsoft.com/office/drawing/2014/main" id="{00000000-0008-0000-0300-000029000000}"/>
                        </a:ext>
                      </a:extLst>
                    </xdr:cNvPr>
                    <xdr:cNvCxnSpPr>
                      <a:stCxn id="28" idx="3"/>
                      <a:endCxn id="31" idx="1"/>
                    </xdr:cNvCxnSpPr>
                  </xdr:nvCxnSpPr>
                  <xdr:spPr>
                    <a:xfrm flipV="1">
                      <a:off x="9701234" y="5348324"/>
                      <a:ext cx="519172" cy="428440"/>
                    </a:xfrm>
                    <a:prstGeom prst="line">
                      <a:avLst/>
                    </a:prstGeom>
                  </xdr:spPr>
                  <xdr:style>
                    <a:lnRef idx="2">
                      <a:schemeClr val="accent4"/>
                    </a:lnRef>
                    <a:fillRef idx="0">
                      <a:schemeClr val="accent4"/>
                    </a:fillRef>
                    <a:effectRef idx="1">
                      <a:schemeClr val="accent4"/>
                    </a:effectRef>
                    <a:fontRef idx="minor">
                      <a:schemeClr val="tx1"/>
                    </a:fontRef>
                  </xdr:style>
                </xdr:cxnSp>
                <xdr:cxnSp macro="">
                  <xdr:nvCxnSpPr>
                    <xdr:cNvPr id="44" name="Straight Connector 43">
                      <a:extLst>
                        <a:ext uri="{FF2B5EF4-FFF2-40B4-BE49-F238E27FC236}">
                          <a16:creationId xmlns:a16="http://schemas.microsoft.com/office/drawing/2014/main" id="{00000000-0008-0000-0300-00002C000000}"/>
                        </a:ext>
                      </a:extLst>
                    </xdr:cNvPr>
                    <xdr:cNvCxnSpPr>
                      <a:stCxn id="28" idx="3"/>
                      <a:endCxn id="39" idx="1"/>
                    </xdr:cNvCxnSpPr>
                  </xdr:nvCxnSpPr>
                  <xdr:spPr>
                    <a:xfrm>
                      <a:off x="9701234" y="5776764"/>
                      <a:ext cx="531872" cy="779007"/>
                    </a:xfrm>
                    <a:prstGeom prst="line">
                      <a:avLst/>
                    </a:prstGeom>
                  </xdr:spPr>
                  <xdr:style>
                    <a:lnRef idx="2">
                      <a:schemeClr val="accent4"/>
                    </a:lnRef>
                    <a:fillRef idx="0">
                      <a:schemeClr val="accent4"/>
                    </a:fillRef>
                    <a:effectRef idx="1">
                      <a:schemeClr val="accent4"/>
                    </a:effectRef>
                    <a:fontRef idx="minor">
                      <a:schemeClr val="tx1"/>
                    </a:fontRef>
                  </xdr:style>
                </xdr:cxnSp>
              </xdr:grpSp>
              <xdr:grpSp>
                <xdr:nvGrpSpPr>
                  <xdr:cNvPr id="8220" name="Group 8219">
                    <a:extLst>
                      <a:ext uri="{FF2B5EF4-FFF2-40B4-BE49-F238E27FC236}">
                        <a16:creationId xmlns:a16="http://schemas.microsoft.com/office/drawing/2014/main" id="{00000000-0008-0000-0300-00001C200000}"/>
                      </a:ext>
                    </a:extLst>
                  </xdr:cNvPr>
                  <xdr:cNvGrpSpPr/>
                </xdr:nvGrpSpPr>
                <xdr:grpSpPr>
                  <a:xfrm>
                    <a:off x="1474739" y="5493161"/>
                    <a:ext cx="10021361" cy="1366736"/>
                    <a:chOff x="1474739" y="5493161"/>
                    <a:chExt cx="10021361" cy="1366736"/>
                  </a:xfrm>
                </xdr:grpSpPr>
                <xdr:sp macro="" textlink="">
                  <xdr:nvSpPr>
                    <xdr:cNvPr id="237" name="Flowchart: Connector 236">
                      <a:extLst>
                        <a:ext uri="{FF2B5EF4-FFF2-40B4-BE49-F238E27FC236}">
                          <a16:creationId xmlns:a16="http://schemas.microsoft.com/office/drawing/2014/main" id="{00000000-0008-0000-0300-0000ED000000}"/>
                        </a:ext>
                      </a:extLst>
                    </xdr:cNvPr>
                    <xdr:cNvSpPr/>
                  </xdr:nvSpPr>
                  <xdr:spPr>
                    <a:xfrm>
                      <a:off x="1474739" y="5786636"/>
                      <a:ext cx="253814"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38" name="Flowchart: Connector 237">
                      <a:extLst>
                        <a:ext uri="{FF2B5EF4-FFF2-40B4-BE49-F238E27FC236}">
                          <a16:creationId xmlns:a16="http://schemas.microsoft.com/office/drawing/2014/main" id="{00000000-0008-0000-0300-0000EE000000}"/>
                        </a:ext>
                      </a:extLst>
                    </xdr:cNvPr>
                    <xdr:cNvSpPr/>
                  </xdr:nvSpPr>
                  <xdr:spPr>
                    <a:xfrm>
                      <a:off x="4531653" y="5861717"/>
                      <a:ext cx="252000"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39" name="Flowchart: Connector 238">
                      <a:extLst>
                        <a:ext uri="{FF2B5EF4-FFF2-40B4-BE49-F238E27FC236}">
                          <a16:creationId xmlns:a16="http://schemas.microsoft.com/office/drawing/2014/main" id="{00000000-0008-0000-0300-0000EF000000}"/>
                        </a:ext>
                      </a:extLst>
                    </xdr:cNvPr>
                    <xdr:cNvSpPr/>
                  </xdr:nvSpPr>
                  <xdr:spPr>
                    <a:xfrm>
                      <a:off x="10404103" y="5502232"/>
                      <a:ext cx="252000" cy="242703"/>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49" name="Flowchart: Connector 248">
                      <a:extLst>
                        <a:ext uri="{FF2B5EF4-FFF2-40B4-BE49-F238E27FC236}">
                          <a16:creationId xmlns:a16="http://schemas.microsoft.com/office/drawing/2014/main" id="{00000000-0008-0000-0300-0000F9000000}"/>
                        </a:ext>
                      </a:extLst>
                    </xdr:cNvPr>
                    <xdr:cNvSpPr/>
                  </xdr:nvSpPr>
                  <xdr:spPr>
                    <a:xfrm>
                      <a:off x="10687134" y="5494976"/>
                      <a:ext cx="248353"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58" name="Flowchart: Connector 257">
                      <a:extLst>
                        <a:ext uri="{FF2B5EF4-FFF2-40B4-BE49-F238E27FC236}">
                          <a16:creationId xmlns:a16="http://schemas.microsoft.com/office/drawing/2014/main" id="{00000000-0008-0000-0300-000002010000}"/>
                        </a:ext>
                      </a:extLst>
                    </xdr:cNvPr>
                    <xdr:cNvSpPr/>
                  </xdr:nvSpPr>
                  <xdr:spPr>
                    <a:xfrm>
                      <a:off x="1762607" y="5776961"/>
                      <a:ext cx="248352" cy="251557"/>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59" name="Flowchart: Connector 258">
                      <a:extLst>
                        <a:ext uri="{FF2B5EF4-FFF2-40B4-BE49-F238E27FC236}">
                          <a16:creationId xmlns:a16="http://schemas.microsoft.com/office/drawing/2014/main" id="{00000000-0008-0000-0300-000003010000}"/>
                        </a:ext>
                      </a:extLst>
                    </xdr:cNvPr>
                    <xdr:cNvSpPr/>
                  </xdr:nvSpPr>
                  <xdr:spPr>
                    <a:xfrm>
                      <a:off x="2055475" y="5776960"/>
                      <a:ext cx="251816" cy="251557"/>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60" name="Flowchart: Connector 259">
                      <a:extLst>
                        <a:ext uri="{FF2B5EF4-FFF2-40B4-BE49-F238E27FC236}">
                          <a16:creationId xmlns:a16="http://schemas.microsoft.com/office/drawing/2014/main" id="{00000000-0008-0000-0300-000004010000}"/>
                        </a:ext>
                      </a:extLst>
                    </xdr:cNvPr>
                    <xdr:cNvSpPr/>
                  </xdr:nvSpPr>
                  <xdr:spPr>
                    <a:xfrm>
                      <a:off x="5110348" y="5838042"/>
                      <a:ext cx="250001" cy="248094"/>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5</a:t>
                      </a:r>
                    </a:p>
                  </xdr:txBody>
                </xdr:sp>
                <xdr:sp macro="" textlink="">
                  <xdr:nvSpPr>
                    <xdr:cNvPr id="261" name="Flowchart: Connector 260">
                      <a:extLst>
                        <a:ext uri="{FF2B5EF4-FFF2-40B4-BE49-F238E27FC236}">
                          <a16:creationId xmlns:a16="http://schemas.microsoft.com/office/drawing/2014/main" id="{00000000-0008-0000-0300-000005010000}"/>
                        </a:ext>
                      </a:extLst>
                    </xdr:cNvPr>
                    <xdr:cNvSpPr/>
                  </xdr:nvSpPr>
                  <xdr:spPr>
                    <a:xfrm>
                      <a:off x="4823527" y="5839251"/>
                      <a:ext cx="250166" cy="252931"/>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62" name="Flowchart: Connector 261">
                      <a:extLst>
                        <a:ext uri="{FF2B5EF4-FFF2-40B4-BE49-F238E27FC236}">
                          <a16:creationId xmlns:a16="http://schemas.microsoft.com/office/drawing/2014/main" id="{00000000-0008-0000-0300-000006010000}"/>
                        </a:ext>
                      </a:extLst>
                    </xdr:cNvPr>
                    <xdr:cNvSpPr/>
                  </xdr:nvSpPr>
                  <xdr:spPr>
                    <a:xfrm>
                      <a:off x="11246097" y="5493161"/>
                      <a:ext cx="250002" cy="246720"/>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63" name="Flowchart: Connector 262">
                      <a:extLst>
                        <a:ext uri="{FF2B5EF4-FFF2-40B4-BE49-F238E27FC236}">
                          <a16:creationId xmlns:a16="http://schemas.microsoft.com/office/drawing/2014/main" id="{00000000-0008-0000-0300-000007010000}"/>
                        </a:ext>
                      </a:extLst>
                    </xdr:cNvPr>
                    <xdr:cNvSpPr/>
                  </xdr:nvSpPr>
                  <xdr:spPr>
                    <a:xfrm>
                      <a:off x="10964883" y="5493163"/>
                      <a:ext cx="252000" cy="243200"/>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sp macro="" textlink="">
                  <xdr:nvSpPr>
                    <xdr:cNvPr id="269" name="Flowchart: Connector 268">
                      <a:extLst>
                        <a:ext uri="{FF2B5EF4-FFF2-40B4-BE49-F238E27FC236}">
                          <a16:creationId xmlns:a16="http://schemas.microsoft.com/office/drawing/2014/main" id="{00000000-0008-0000-0300-00000D010000}"/>
                        </a:ext>
                      </a:extLst>
                    </xdr:cNvPr>
                    <xdr:cNvSpPr/>
                  </xdr:nvSpPr>
                  <xdr:spPr>
                    <a:xfrm>
                      <a:off x="10404104" y="6617195"/>
                      <a:ext cx="252000" cy="242702"/>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70" name="Flowchart: Connector 269">
                      <a:extLst>
                        <a:ext uri="{FF2B5EF4-FFF2-40B4-BE49-F238E27FC236}">
                          <a16:creationId xmlns:a16="http://schemas.microsoft.com/office/drawing/2014/main" id="{00000000-0008-0000-0300-00000E010000}"/>
                        </a:ext>
                      </a:extLst>
                    </xdr:cNvPr>
                    <xdr:cNvSpPr/>
                  </xdr:nvSpPr>
                  <xdr:spPr>
                    <a:xfrm>
                      <a:off x="10687135" y="6609939"/>
                      <a:ext cx="248353"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3</a:t>
                      </a:r>
                    </a:p>
                  </xdr:txBody>
                </xdr:sp>
                <xdr:sp macro="" textlink="">
                  <xdr:nvSpPr>
                    <xdr:cNvPr id="271" name="Flowchart: Connector 270">
                      <a:extLst>
                        <a:ext uri="{FF2B5EF4-FFF2-40B4-BE49-F238E27FC236}">
                          <a16:creationId xmlns:a16="http://schemas.microsoft.com/office/drawing/2014/main" id="{00000000-0008-0000-0300-00000F010000}"/>
                        </a:ext>
                      </a:extLst>
                    </xdr:cNvPr>
                    <xdr:cNvSpPr/>
                  </xdr:nvSpPr>
                  <xdr:spPr>
                    <a:xfrm>
                      <a:off x="11246098" y="6608124"/>
                      <a:ext cx="250002" cy="246719"/>
                    </a:xfrm>
                    <a:prstGeom prst="flowChartConnector">
                      <a:avLst/>
                    </a:prstGeom>
                    <a:solidFill>
                      <a:srgbClr val="92D050"/>
                    </a:solidFill>
                    <a:ln>
                      <a:solidFill>
                        <a:srgbClr val="92D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4</a:t>
                      </a:r>
                    </a:p>
                  </xdr:txBody>
                </xdr:sp>
                <xdr:sp macro="" textlink="">
                  <xdr:nvSpPr>
                    <xdr:cNvPr id="272" name="Flowchart: Connector 271">
                      <a:extLst>
                        <a:ext uri="{FF2B5EF4-FFF2-40B4-BE49-F238E27FC236}">
                          <a16:creationId xmlns:a16="http://schemas.microsoft.com/office/drawing/2014/main" id="{00000000-0008-0000-0300-000010010000}"/>
                        </a:ext>
                      </a:extLst>
                    </xdr:cNvPr>
                    <xdr:cNvSpPr/>
                  </xdr:nvSpPr>
                  <xdr:spPr>
                    <a:xfrm>
                      <a:off x="10964884" y="6608126"/>
                      <a:ext cx="252000" cy="243199"/>
                    </a:xfrm>
                    <a:prstGeom prst="flowChartConnector">
                      <a:avLst/>
                    </a:prstGeom>
                    <a:solidFill>
                      <a:srgbClr val="09E6F7"/>
                    </a:solidFill>
                    <a:ln>
                      <a:solidFill>
                        <a:srgbClr val="09E6F7"/>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t>2</a:t>
                      </a:r>
                    </a:p>
                  </xdr:txBody>
                </xdr:sp>
              </xdr:grpSp>
            </xdr:grpSp>
            <xdr:cxnSp macro="">
              <xdr:nvCxnSpPr>
                <xdr:cNvPr id="341" name="Straight Connector 340">
                  <a:extLst>
                    <a:ext uri="{FF2B5EF4-FFF2-40B4-BE49-F238E27FC236}">
                      <a16:creationId xmlns:a16="http://schemas.microsoft.com/office/drawing/2014/main" id="{00000000-0008-0000-0300-000055010000}"/>
                    </a:ext>
                  </a:extLst>
                </xdr:cNvPr>
                <xdr:cNvCxnSpPr/>
              </xdr:nvCxnSpPr>
              <xdr:spPr>
                <a:xfrm>
                  <a:off x="4405313" y="6484938"/>
                  <a:ext cx="252000" cy="0"/>
                </a:xfrm>
                <a:prstGeom prst="line">
                  <a:avLst/>
                </a:prstGeom>
                <a:ln/>
              </xdr:spPr>
              <xdr:style>
                <a:lnRef idx="2">
                  <a:schemeClr val="accent4"/>
                </a:lnRef>
                <a:fillRef idx="0">
                  <a:schemeClr val="accent4"/>
                </a:fillRef>
                <a:effectRef idx="1">
                  <a:schemeClr val="accent4"/>
                </a:effectRef>
                <a:fontRef idx="minor">
                  <a:schemeClr val="tx1"/>
                </a:fontRef>
              </xdr:style>
            </xdr:cxnSp>
          </xdr:grpSp>
          <xdr:cxnSp macro="">
            <xdr:nvCxnSpPr>
              <xdr:cNvPr id="343" name="Straight Connector 342">
                <a:extLst>
                  <a:ext uri="{FF2B5EF4-FFF2-40B4-BE49-F238E27FC236}">
                    <a16:creationId xmlns:a16="http://schemas.microsoft.com/office/drawing/2014/main" id="{00000000-0008-0000-0300-000057010000}"/>
                  </a:ext>
                </a:extLst>
              </xdr:cNvPr>
              <xdr:cNvCxnSpPr/>
            </xdr:nvCxnSpPr>
            <xdr:spPr>
              <a:xfrm>
                <a:off x="7239001" y="6484937"/>
                <a:ext cx="280800" cy="0"/>
              </a:xfrm>
              <a:prstGeom prst="line">
                <a:avLst/>
              </a:prstGeom>
              <a:ln/>
            </xdr:spPr>
            <xdr:style>
              <a:lnRef idx="2">
                <a:schemeClr val="accent4"/>
              </a:lnRef>
              <a:fillRef idx="0">
                <a:schemeClr val="accent4"/>
              </a:fillRef>
              <a:effectRef idx="1">
                <a:schemeClr val="accent4"/>
              </a:effectRef>
              <a:fontRef idx="minor">
                <a:schemeClr val="tx1"/>
              </a:fontRef>
            </xdr:style>
          </xdr:cxnSp>
        </xdr:grp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914400</xdr:colOff>
      <xdr:row>6</xdr:row>
      <xdr:rowOff>654050</xdr:rowOff>
    </xdr:from>
    <xdr:to>
      <xdr:col>6</xdr:col>
      <xdr:colOff>1058400</xdr:colOff>
      <xdr:row>6</xdr:row>
      <xdr:rowOff>798050</xdr:rowOff>
    </xdr:to>
    <xdr:sp macro="" textlink="">
      <xdr:nvSpPr>
        <xdr:cNvPr id="11" name="5-Point Star 10">
          <a:extLst>
            <a:ext uri="{FF2B5EF4-FFF2-40B4-BE49-F238E27FC236}">
              <a16:creationId xmlns:a16="http://schemas.microsoft.com/office/drawing/2014/main" id="{00000000-0008-0000-0400-00000B000000}"/>
            </a:ext>
          </a:extLst>
        </xdr:cNvPr>
        <xdr:cNvSpPr/>
      </xdr:nvSpPr>
      <xdr:spPr>
        <a:xfrm>
          <a:off x="9163050" y="3009900"/>
          <a:ext cx="144000" cy="144000"/>
        </a:xfrm>
        <a:prstGeom prst="star5">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831850</xdr:colOff>
      <xdr:row>14</xdr:row>
      <xdr:rowOff>209550</xdr:rowOff>
    </xdr:from>
    <xdr:to>
      <xdr:col>5</xdr:col>
      <xdr:colOff>975850</xdr:colOff>
      <xdr:row>14</xdr:row>
      <xdr:rowOff>353550</xdr:rowOff>
    </xdr:to>
    <xdr:sp macro="" textlink="">
      <xdr:nvSpPr>
        <xdr:cNvPr id="12" name="5-Point Star 11">
          <a:extLst>
            <a:ext uri="{FF2B5EF4-FFF2-40B4-BE49-F238E27FC236}">
              <a16:creationId xmlns:a16="http://schemas.microsoft.com/office/drawing/2014/main" id="{00000000-0008-0000-0400-00000C000000}"/>
            </a:ext>
          </a:extLst>
        </xdr:cNvPr>
        <xdr:cNvSpPr/>
      </xdr:nvSpPr>
      <xdr:spPr>
        <a:xfrm>
          <a:off x="6940550" y="8089900"/>
          <a:ext cx="144000" cy="144000"/>
        </a:xfrm>
        <a:prstGeom prst="star5">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82550</xdr:colOff>
      <xdr:row>11</xdr:row>
      <xdr:rowOff>488950</xdr:rowOff>
    </xdr:from>
    <xdr:to>
      <xdr:col>6</xdr:col>
      <xdr:colOff>226550</xdr:colOff>
      <xdr:row>11</xdr:row>
      <xdr:rowOff>632950</xdr:rowOff>
    </xdr:to>
    <xdr:sp macro="" textlink="">
      <xdr:nvSpPr>
        <xdr:cNvPr id="13" name="5-Point Star 12">
          <a:extLst>
            <a:ext uri="{FF2B5EF4-FFF2-40B4-BE49-F238E27FC236}">
              <a16:creationId xmlns:a16="http://schemas.microsoft.com/office/drawing/2014/main" id="{00000000-0008-0000-0400-00000D000000}"/>
            </a:ext>
          </a:extLst>
        </xdr:cNvPr>
        <xdr:cNvSpPr/>
      </xdr:nvSpPr>
      <xdr:spPr>
        <a:xfrm>
          <a:off x="8331200" y="6178550"/>
          <a:ext cx="144000" cy="144000"/>
        </a:xfrm>
        <a:prstGeom prst="star5">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698500</xdr:colOff>
      <xdr:row>9</xdr:row>
      <xdr:rowOff>177800</xdr:rowOff>
    </xdr:from>
    <xdr:to>
      <xdr:col>5</xdr:col>
      <xdr:colOff>842500</xdr:colOff>
      <xdr:row>9</xdr:row>
      <xdr:rowOff>321800</xdr:rowOff>
    </xdr:to>
    <xdr:sp macro="" textlink="">
      <xdr:nvSpPr>
        <xdr:cNvPr id="14" name="5-Point Star 13">
          <a:extLst>
            <a:ext uri="{FF2B5EF4-FFF2-40B4-BE49-F238E27FC236}">
              <a16:creationId xmlns:a16="http://schemas.microsoft.com/office/drawing/2014/main" id="{00000000-0008-0000-0400-00000E000000}"/>
            </a:ext>
          </a:extLst>
        </xdr:cNvPr>
        <xdr:cNvSpPr/>
      </xdr:nvSpPr>
      <xdr:spPr>
        <a:xfrm>
          <a:off x="6807200" y="4711700"/>
          <a:ext cx="144000" cy="144000"/>
        </a:xfrm>
        <a:prstGeom prst="star5">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1441450</xdr:colOff>
      <xdr:row>16</xdr:row>
      <xdr:rowOff>152400</xdr:rowOff>
    </xdr:from>
    <xdr:to>
      <xdr:col>6</xdr:col>
      <xdr:colOff>1585450</xdr:colOff>
      <xdr:row>16</xdr:row>
      <xdr:rowOff>296400</xdr:rowOff>
    </xdr:to>
    <xdr:sp macro="" textlink="">
      <xdr:nvSpPr>
        <xdr:cNvPr id="15" name="5-Point Star 14">
          <a:extLst>
            <a:ext uri="{FF2B5EF4-FFF2-40B4-BE49-F238E27FC236}">
              <a16:creationId xmlns:a16="http://schemas.microsoft.com/office/drawing/2014/main" id="{00000000-0008-0000-0400-00000F000000}"/>
            </a:ext>
          </a:extLst>
        </xdr:cNvPr>
        <xdr:cNvSpPr/>
      </xdr:nvSpPr>
      <xdr:spPr>
        <a:xfrm>
          <a:off x="9690100" y="902335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1968500</xdr:colOff>
      <xdr:row>11</xdr:row>
      <xdr:rowOff>495300</xdr:rowOff>
    </xdr:from>
    <xdr:to>
      <xdr:col>3</xdr:col>
      <xdr:colOff>2112500</xdr:colOff>
      <xdr:row>11</xdr:row>
      <xdr:rowOff>639300</xdr:rowOff>
    </xdr:to>
    <xdr:sp macro="" textlink="">
      <xdr:nvSpPr>
        <xdr:cNvPr id="16" name="5-Point Star 15">
          <a:extLst>
            <a:ext uri="{FF2B5EF4-FFF2-40B4-BE49-F238E27FC236}">
              <a16:creationId xmlns:a16="http://schemas.microsoft.com/office/drawing/2014/main" id="{00000000-0008-0000-0400-000010000000}"/>
            </a:ext>
          </a:extLst>
        </xdr:cNvPr>
        <xdr:cNvSpPr/>
      </xdr:nvSpPr>
      <xdr:spPr>
        <a:xfrm>
          <a:off x="3797300" y="618490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361950</xdr:colOff>
      <xdr:row>7</xdr:row>
      <xdr:rowOff>361950</xdr:rowOff>
    </xdr:from>
    <xdr:to>
      <xdr:col>4</xdr:col>
      <xdr:colOff>505950</xdr:colOff>
      <xdr:row>7</xdr:row>
      <xdr:rowOff>505950</xdr:rowOff>
    </xdr:to>
    <xdr:sp macro="" textlink="">
      <xdr:nvSpPr>
        <xdr:cNvPr id="17" name="5-Point Star 16">
          <a:extLst>
            <a:ext uri="{FF2B5EF4-FFF2-40B4-BE49-F238E27FC236}">
              <a16:creationId xmlns:a16="http://schemas.microsoft.com/office/drawing/2014/main" id="{00000000-0008-0000-0400-000011000000}"/>
            </a:ext>
          </a:extLst>
        </xdr:cNvPr>
        <xdr:cNvSpPr/>
      </xdr:nvSpPr>
      <xdr:spPr>
        <a:xfrm>
          <a:off x="4330700" y="354330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1092200</xdr:colOff>
      <xdr:row>15</xdr:row>
      <xdr:rowOff>152400</xdr:rowOff>
    </xdr:from>
    <xdr:to>
      <xdr:col>6</xdr:col>
      <xdr:colOff>1236200</xdr:colOff>
      <xdr:row>15</xdr:row>
      <xdr:rowOff>296400</xdr:rowOff>
    </xdr:to>
    <xdr:sp macro="" textlink="">
      <xdr:nvSpPr>
        <xdr:cNvPr id="19" name="5-Point Star 18">
          <a:extLst>
            <a:ext uri="{FF2B5EF4-FFF2-40B4-BE49-F238E27FC236}">
              <a16:creationId xmlns:a16="http://schemas.microsoft.com/office/drawing/2014/main" id="{00000000-0008-0000-0400-000013000000}"/>
            </a:ext>
          </a:extLst>
        </xdr:cNvPr>
        <xdr:cNvSpPr/>
      </xdr:nvSpPr>
      <xdr:spPr>
        <a:xfrm>
          <a:off x="9340850" y="869315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368300</xdr:colOff>
      <xdr:row>14</xdr:row>
      <xdr:rowOff>495300</xdr:rowOff>
    </xdr:from>
    <xdr:to>
      <xdr:col>6</xdr:col>
      <xdr:colOff>512300</xdr:colOff>
      <xdr:row>14</xdr:row>
      <xdr:rowOff>639300</xdr:rowOff>
    </xdr:to>
    <xdr:sp macro="" textlink="">
      <xdr:nvSpPr>
        <xdr:cNvPr id="20" name="5-Point Star 19">
          <a:extLst>
            <a:ext uri="{FF2B5EF4-FFF2-40B4-BE49-F238E27FC236}">
              <a16:creationId xmlns:a16="http://schemas.microsoft.com/office/drawing/2014/main" id="{00000000-0008-0000-0400-000014000000}"/>
            </a:ext>
          </a:extLst>
        </xdr:cNvPr>
        <xdr:cNvSpPr/>
      </xdr:nvSpPr>
      <xdr:spPr>
        <a:xfrm>
          <a:off x="8616950" y="837565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1860550</xdr:colOff>
      <xdr:row>9</xdr:row>
      <xdr:rowOff>323850</xdr:rowOff>
    </xdr:from>
    <xdr:to>
      <xdr:col>6</xdr:col>
      <xdr:colOff>2004550</xdr:colOff>
      <xdr:row>9</xdr:row>
      <xdr:rowOff>467850</xdr:rowOff>
    </xdr:to>
    <xdr:sp macro="" textlink="">
      <xdr:nvSpPr>
        <xdr:cNvPr id="21" name="5-Point Star 20">
          <a:extLst>
            <a:ext uri="{FF2B5EF4-FFF2-40B4-BE49-F238E27FC236}">
              <a16:creationId xmlns:a16="http://schemas.microsoft.com/office/drawing/2014/main" id="{00000000-0008-0000-0400-000015000000}"/>
            </a:ext>
          </a:extLst>
        </xdr:cNvPr>
        <xdr:cNvSpPr/>
      </xdr:nvSpPr>
      <xdr:spPr>
        <a:xfrm>
          <a:off x="10109200" y="485775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723900</xdr:colOff>
      <xdr:row>10</xdr:row>
      <xdr:rowOff>495300</xdr:rowOff>
    </xdr:from>
    <xdr:to>
      <xdr:col>3</xdr:col>
      <xdr:colOff>867900</xdr:colOff>
      <xdr:row>10</xdr:row>
      <xdr:rowOff>639300</xdr:rowOff>
    </xdr:to>
    <xdr:sp macro="" textlink="">
      <xdr:nvSpPr>
        <xdr:cNvPr id="22" name="5-Point Star 21">
          <a:extLst>
            <a:ext uri="{FF2B5EF4-FFF2-40B4-BE49-F238E27FC236}">
              <a16:creationId xmlns:a16="http://schemas.microsoft.com/office/drawing/2014/main" id="{00000000-0008-0000-0400-000016000000}"/>
            </a:ext>
          </a:extLst>
        </xdr:cNvPr>
        <xdr:cNvSpPr/>
      </xdr:nvSpPr>
      <xdr:spPr>
        <a:xfrm>
          <a:off x="2552700" y="552450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1092200</xdr:colOff>
      <xdr:row>7</xdr:row>
      <xdr:rowOff>361950</xdr:rowOff>
    </xdr:from>
    <xdr:to>
      <xdr:col>3</xdr:col>
      <xdr:colOff>1236200</xdr:colOff>
      <xdr:row>7</xdr:row>
      <xdr:rowOff>505950</xdr:rowOff>
    </xdr:to>
    <xdr:sp macro="" textlink="">
      <xdr:nvSpPr>
        <xdr:cNvPr id="23" name="5-Point Star 22">
          <a:extLst>
            <a:ext uri="{FF2B5EF4-FFF2-40B4-BE49-F238E27FC236}">
              <a16:creationId xmlns:a16="http://schemas.microsoft.com/office/drawing/2014/main" id="{00000000-0008-0000-0400-000017000000}"/>
            </a:ext>
          </a:extLst>
        </xdr:cNvPr>
        <xdr:cNvSpPr/>
      </xdr:nvSpPr>
      <xdr:spPr>
        <a:xfrm>
          <a:off x="2921000" y="3543300"/>
          <a:ext cx="144000" cy="144000"/>
        </a:xfrm>
        <a:prstGeom prst="star5">
          <a:avLst/>
        </a:prstGeom>
        <a:solidFill>
          <a:srgbClr val="09E6F7"/>
        </a:solidFill>
        <a:ln>
          <a:solidFill>
            <a:srgbClr val="09E6F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twoCellAnchor>
    <xdr:from>
      <xdr:col>4</xdr:col>
      <xdr:colOff>393700</xdr:colOff>
      <xdr:row>9</xdr:row>
      <xdr:rowOff>304800</xdr:rowOff>
    </xdr:from>
    <xdr:to>
      <xdr:col>4</xdr:col>
      <xdr:colOff>537700</xdr:colOff>
      <xdr:row>9</xdr:row>
      <xdr:rowOff>448800</xdr:rowOff>
    </xdr:to>
    <xdr:sp macro="" textlink="">
      <xdr:nvSpPr>
        <xdr:cNvPr id="24" name="5-Point Star 23">
          <a:extLst>
            <a:ext uri="{FF2B5EF4-FFF2-40B4-BE49-F238E27FC236}">
              <a16:creationId xmlns:a16="http://schemas.microsoft.com/office/drawing/2014/main" id="{00000000-0008-0000-0400-000018000000}"/>
            </a:ext>
          </a:extLst>
        </xdr:cNvPr>
        <xdr:cNvSpPr/>
      </xdr:nvSpPr>
      <xdr:spPr>
        <a:xfrm>
          <a:off x="4362450" y="4838700"/>
          <a:ext cx="144000" cy="144000"/>
        </a:xfrm>
        <a:prstGeom prst="star5">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twoCellAnchor>
    <xdr:from>
      <xdr:col>5</xdr:col>
      <xdr:colOff>908050</xdr:colOff>
      <xdr:row>8</xdr:row>
      <xdr:rowOff>209550</xdr:rowOff>
    </xdr:from>
    <xdr:to>
      <xdr:col>5</xdr:col>
      <xdr:colOff>1052050</xdr:colOff>
      <xdr:row>8</xdr:row>
      <xdr:rowOff>353550</xdr:rowOff>
    </xdr:to>
    <xdr:sp macro="" textlink="">
      <xdr:nvSpPr>
        <xdr:cNvPr id="25" name="5-Point Star 24">
          <a:extLst>
            <a:ext uri="{FF2B5EF4-FFF2-40B4-BE49-F238E27FC236}">
              <a16:creationId xmlns:a16="http://schemas.microsoft.com/office/drawing/2014/main" id="{00000000-0008-0000-0400-000019000000}"/>
            </a:ext>
          </a:extLst>
        </xdr:cNvPr>
        <xdr:cNvSpPr/>
      </xdr:nvSpPr>
      <xdr:spPr>
        <a:xfrm>
          <a:off x="7016750" y="4083050"/>
          <a:ext cx="144000" cy="144000"/>
        </a:xfrm>
        <a:prstGeom prst="star5">
          <a:avLst/>
        </a:prstGeom>
        <a:solidFill>
          <a:srgbClr val="09E6F7"/>
        </a:solidFill>
        <a:ln>
          <a:solidFill>
            <a:srgbClr val="09E6F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twoCellAnchor>
    <xdr:from>
      <xdr:col>3</xdr:col>
      <xdr:colOff>723900</xdr:colOff>
      <xdr:row>6</xdr:row>
      <xdr:rowOff>190500</xdr:rowOff>
    </xdr:from>
    <xdr:to>
      <xdr:col>3</xdr:col>
      <xdr:colOff>867900</xdr:colOff>
      <xdr:row>6</xdr:row>
      <xdr:rowOff>334500</xdr:rowOff>
    </xdr:to>
    <xdr:sp macro="" textlink="">
      <xdr:nvSpPr>
        <xdr:cNvPr id="26" name="5-Point Star 25">
          <a:extLst>
            <a:ext uri="{FF2B5EF4-FFF2-40B4-BE49-F238E27FC236}">
              <a16:creationId xmlns:a16="http://schemas.microsoft.com/office/drawing/2014/main" id="{00000000-0008-0000-0400-00001A000000}"/>
            </a:ext>
          </a:extLst>
        </xdr:cNvPr>
        <xdr:cNvSpPr/>
      </xdr:nvSpPr>
      <xdr:spPr>
        <a:xfrm>
          <a:off x="2552700" y="2546350"/>
          <a:ext cx="144000" cy="144000"/>
        </a:xfrm>
        <a:prstGeom prst="star5">
          <a:avLst/>
        </a:prstGeom>
        <a:solidFill>
          <a:srgbClr val="09E6F7"/>
        </a:solidFill>
        <a:ln>
          <a:solidFill>
            <a:srgbClr val="09E6F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twoCellAnchor>
    <xdr:from>
      <xdr:col>4</xdr:col>
      <xdr:colOff>1060450</xdr:colOff>
      <xdr:row>6</xdr:row>
      <xdr:rowOff>177800</xdr:rowOff>
    </xdr:from>
    <xdr:to>
      <xdr:col>4</xdr:col>
      <xdr:colOff>1204450</xdr:colOff>
      <xdr:row>6</xdr:row>
      <xdr:rowOff>321800</xdr:rowOff>
    </xdr:to>
    <xdr:sp macro="" textlink="">
      <xdr:nvSpPr>
        <xdr:cNvPr id="27" name="5-Point Star 26">
          <a:extLst>
            <a:ext uri="{FF2B5EF4-FFF2-40B4-BE49-F238E27FC236}">
              <a16:creationId xmlns:a16="http://schemas.microsoft.com/office/drawing/2014/main" id="{00000000-0008-0000-0400-00001B000000}"/>
            </a:ext>
          </a:extLst>
        </xdr:cNvPr>
        <xdr:cNvSpPr/>
      </xdr:nvSpPr>
      <xdr:spPr>
        <a:xfrm>
          <a:off x="5029200" y="2533650"/>
          <a:ext cx="144000" cy="144000"/>
        </a:xfrm>
        <a:prstGeom prst="star5">
          <a:avLst/>
        </a:prstGeom>
        <a:solidFill>
          <a:srgbClr val="09E6F7"/>
        </a:solidFill>
        <a:ln>
          <a:solidFill>
            <a:srgbClr val="09E6F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twoCellAnchor>
    <xdr:from>
      <xdr:col>4</xdr:col>
      <xdr:colOff>317500</xdr:colOff>
      <xdr:row>10</xdr:row>
      <xdr:rowOff>495300</xdr:rowOff>
    </xdr:from>
    <xdr:to>
      <xdr:col>4</xdr:col>
      <xdr:colOff>461500</xdr:colOff>
      <xdr:row>10</xdr:row>
      <xdr:rowOff>639300</xdr:rowOff>
    </xdr:to>
    <xdr:sp macro="" textlink="">
      <xdr:nvSpPr>
        <xdr:cNvPr id="28" name="5-Point Star 27">
          <a:extLst>
            <a:ext uri="{FF2B5EF4-FFF2-40B4-BE49-F238E27FC236}">
              <a16:creationId xmlns:a16="http://schemas.microsoft.com/office/drawing/2014/main" id="{00000000-0008-0000-0400-00001C000000}"/>
            </a:ext>
          </a:extLst>
        </xdr:cNvPr>
        <xdr:cNvSpPr/>
      </xdr:nvSpPr>
      <xdr:spPr>
        <a:xfrm>
          <a:off x="4286250" y="5524500"/>
          <a:ext cx="144000" cy="144000"/>
        </a:xfrm>
        <a:prstGeom prst="star5">
          <a:avLst/>
        </a:prstGeom>
        <a:solidFill>
          <a:srgbClr val="09E6F7"/>
        </a:solidFill>
        <a:ln>
          <a:solidFill>
            <a:srgbClr val="09E6F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530225</xdr:colOff>
      <xdr:row>16</xdr:row>
      <xdr:rowOff>66675</xdr:rowOff>
    </xdr:from>
    <xdr:to>
      <xdr:col>15</xdr:col>
      <xdr:colOff>549275</xdr:colOff>
      <xdr:row>30</xdr:row>
      <xdr:rowOff>136525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149225</xdr:colOff>
      <xdr:row>15</xdr:row>
      <xdr:rowOff>155575</xdr:rowOff>
    </xdr:from>
    <xdr:to>
      <xdr:col>23</xdr:col>
      <xdr:colOff>454025</xdr:colOff>
      <xdr:row>30</xdr:row>
      <xdr:rowOff>136525</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174480</xdr:colOff>
      <xdr:row>68</xdr:row>
      <xdr:rowOff>153606</xdr:rowOff>
    </xdr:from>
    <xdr:to>
      <xdr:col>29</xdr:col>
      <xdr:colOff>143218</xdr:colOff>
      <xdr:row>68</xdr:row>
      <xdr:rowOff>153606</xdr:rowOff>
    </xdr:to>
    <xdr:cxnSp macro="">
      <xdr:nvCxnSpPr>
        <xdr:cNvPr id="209" name="Straight Connector 208">
          <a:extLst>
            <a:ext uri="{FF2B5EF4-FFF2-40B4-BE49-F238E27FC236}">
              <a16:creationId xmlns:a16="http://schemas.microsoft.com/office/drawing/2014/main" id="{00000000-0008-0000-0600-0000D1000000}"/>
            </a:ext>
          </a:extLst>
        </xdr:cNvPr>
        <xdr:cNvCxnSpPr/>
      </xdr:nvCxnSpPr>
      <xdr:spPr>
        <a:xfrm>
          <a:off x="13676168" y="12567856"/>
          <a:ext cx="5112238"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282694</xdr:colOff>
      <xdr:row>0</xdr:row>
      <xdr:rowOff>21167</xdr:rowOff>
    </xdr:from>
    <xdr:to>
      <xdr:col>37</xdr:col>
      <xdr:colOff>444501</xdr:colOff>
      <xdr:row>75</xdr:row>
      <xdr:rowOff>134997</xdr:rowOff>
    </xdr:to>
    <xdr:grpSp>
      <xdr:nvGrpSpPr>
        <xdr:cNvPr id="1059" name="Group 1058">
          <a:extLst>
            <a:ext uri="{FF2B5EF4-FFF2-40B4-BE49-F238E27FC236}">
              <a16:creationId xmlns:a16="http://schemas.microsoft.com/office/drawing/2014/main" id="{00000000-0008-0000-0600-000023040000}"/>
            </a:ext>
          </a:extLst>
        </xdr:cNvPr>
        <xdr:cNvGrpSpPr/>
      </xdr:nvGrpSpPr>
      <xdr:grpSpPr>
        <a:xfrm>
          <a:off x="4235569" y="21167"/>
          <a:ext cx="20584995" cy="13806018"/>
          <a:chOff x="4198528" y="0"/>
          <a:chExt cx="20174890" cy="13607580"/>
        </a:xfrm>
      </xdr:grpSpPr>
      <xdr:grpSp>
        <xdr:nvGrpSpPr>
          <xdr:cNvPr id="1055" name="Group 1054">
            <a:extLst>
              <a:ext uri="{FF2B5EF4-FFF2-40B4-BE49-F238E27FC236}">
                <a16:creationId xmlns:a16="http://schemas.microsoft.com/office/drawing/2014/main" id="{00000000-0008-0000-0600-00001F040000}"/>
              </a:ext>
            </a:extLst>
          </xdr:cNvPr>
          <xdr:cNvGrpSpPr/>
        </xdr:nvGrpSpPr>
        <xdr:grpSpPr>
          <a:xfrm>
            <a:off x="4198528" y="0"/>
            <a:ext cx="20174890" cy="13607580"/>
            <a:chOff x="798255" y="99349"/>
            <a:chExt cx="20794498" cy="13606069"/>
          </a:xfrm>
        </xdr:grpSpPr>
        <xdr:grpSp>
          <xdr:nvGrpSpPr>
            <xdr:cNvPr id="1039" name="Group 1038">
              <a:extLst>
                <a:ext uri="{FF2B5EF4-FFF2-40B4-BE49-F238E27FC236}">
                  <a16:creationId xmlns:a16="http://schemas.microsoft.com/office/drawing/2014/main" id="{00000000-0008-0000-0600-00000F040000}"/>
                </a:ext>
              </a:extLst>
            </xdr:cNvPr>
            <xdr:cNvGrpSpPr/>
          </xdr:nvGrpSpPr>
          <xdr:grpSpPr>
            <a:xfrm>
              <a:off x="798255" y="99349"/>
              <a:ext cx="20662282" cy="13606069"/>
              <a:chOff x="800372" y="99349"/>
              <a:chExt cx="20730015" cy="14410402"/>
            </a:xfrm>
          </xdr:grpSpPr>
          <xdr:sp macro="" textlink="">
            <xdr:nvSpPr>
              <xdr:cNvPr id="111" name="Rectangle 110">
                <a:extLst>
                  <a:ext uri="{FF2B5EF4-FFF2-40B4-BE49-F238E27FC236}">
                    <a16:creationId xmlns:a16="http://schemas.microsoft.com/office/drawing/2014/main" id="{00000000-0008-0000-0600-00006F000000}"/>
                  </a:ext>
                </a:extLst>
              </xdr:cNvPr>
              <xdr:cNvSpPr/>
            </xdr:nvSpPr>
            <xdr:spPr>
              <a:xfrm>
                <a:off x="1488351" y="2844505"/>
                <a:ext cx="1578576" cy="503575"/>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Treasury</a:t>
                </a:r>
                <a:endParaRPr lang="en-ZA" sz="1100">
                  <a:solidFill>
                    <a:schemeClr val="dk1"/>
                  </a:solidFill>
                  <a:latin typeface="Arial Narrow" panose="020B0606020202030204" pitchFamily="34" charset="0"/>
                  <a:ea typeface="+mn-ea"/>
                  <a:cs typeface="+mn-cs"/>
                </a:endParaRPr>
              </a:p>
            </xdr:txBody>
          </xdr:sp>
          <xdr:grpSp>
            <xdr:nvGrpSpPr>
              <xdr:cNvPr id="1036" name="Group 1035">
                <a:extLst>
                  <a:ext uri="{FF2B5EF4-FFF2-40B4-BE49-F238E27FC236}">
                    <a16:creationId xmlns:a16="http://schemas.microsoft.com/office/drawing/2014/main" id="{00000000-0008-0000-0600-00000C040000}"/>
                  </a:ext>
                </a:extLst>
              </xdr:cNvPr>
              <xdr:cNvGrpSpPr/>
            </xdr:nvGrpSpPr>
            <xdr:grpSpPr>
              <a:xfrm>
                <a:off x="800372" y="99349"/>
                <a:ext cx="20730015" cy="14410402"/>
                <a:chOff x="796743" y="99156"/>
                <a:chExt cx="20613901" cy="13721166"/>
              </a:xfrm>
            </xdr:grpSpPr>
            <xdr:cxnSp macro="">
              <xdr:nvCxnSpPr>
                <xdr:cNvPr id="112" name="Straight Connector 111">
                  <a:extLst>
                    <a:ext uri="{FF2B5EF4-FFF2-40B4-BE49-F238E27FC236}">
                      <a16:creationId xmlns:a16="http://schemas.microsoft.com/office/drawing/2014/main" id="{00000000-0008-0000-0600-000070000000}"/>
                    </a:ext>
                  </a:extLst>
                </xdr:cNvPr>
                <xdr:cNvCxnSpPr/>
              </xdr:nvCxnSpPr>
              <xdr:spPr>
                <a:xfrm>
                  <a:off x="12763499" y="6557945"/>
                  <a:ext cx="0" cy="3613321"/>
                </a:xfrm>
                <a:prstGeom prst="line">
                  <a:avLst/>
                </a:prstGeom>
                <a:ln>
                  <a:headEnd type="none" w="med" len="med"/>
                  <a:tailEnd type="triangle" w="med" len="med"/>
                </a:ln>
              </xdr:spPr>
              <xdr:style>
                <a:lnRef idx="3">
                  <a:schemeClr val="dk1"/>
                </a:lnRef>
                <a:fillRef idx="0">
                  <a:schemeClr val="dk1"/>
                </a:fillRef>
                <a:effectRef idx="2">
                  <a:schemeClr val="dk1"/>
                </a:effectRef>
                <a:fontRef idx="minor">
                  <a:schemeClr val="tx1"/>
                </a:fontRef>
              </xdr:style>
            </xdr:cxnSp>
            <xdr:sp macro="" textlink="">
              <xdr:nvSpPr>
                <xdr:cNvPr id="133" name="Rectangle 132">
                  <a:extLst>
                    <a:ext uri="{FF2B5EF4-FFF2-40B4-BE49-F238E27FC236}">
                      <a16:creationId xmlns:a16="http://schemas.microsoft.com/office/drawing/2014/main" id="{00000000-0008-0000-0600-000085000000}"/>
                    </a:ext>
                  </a:extLst>
                </xdr:cNvPr>
                <xdr:cNvSpPr/>
              </xdr:nvSpPr>
              <xdr:spPr>
                <a:xfrm rot="16200000">
                  <a:off x="244362" y="12904674"/>
                  <a:ext cx="1556950" cy="242660"/>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Private Sector</a:t>
                  </a:r>
                </a:p>
              </xdr:txBody>
            </xdr:sp>
            <xdr:grpSp>
              <xdr:nvGrpSpPr>
                <xdr:cNvPr id="1035" name="Group 1034">
                  <a:extLst>
                    <a:ext uri="{FF2B5EF4-FFF2-40B4-BE49-F238E27FC236}">
                      <a16:creationId xmlns:a16="http://schemas.microsoft.com/office/drawing/2014/main" id="{00000000-0008-0000-0600-00000B040000}"/>
                    </a:ext>
                  </a:extLst>
                </xdr:cNvPr>
                <xdr:cNvGrpSpPr/>
              </xdr:nvGrpSpPr>
              <xdr:grpSpPr>
                <a:xfrm>
                  <a:off x="796743" y="99156"/>
                  <a:ext cx="20613901" cy="13721166"/>
                  <a:chOff x="796743" y="99156"/>
                  <a:chExt cx="20613901" cy="13721166"/>
                </a:xfrm>
              </xdr:grpSpPr>
              <xdr:cxnSp macro="">
                <xdr:nvCxnSpPr>
                  <xdr:cNvPr id="115" name="Straight Connector 114">
                    <a:extLst>
                      <a:ext uri="{FF2B5EF4-FFF2-40B4-BE49-F238E27FC236}">
                        <a16:creationId xmlns:a16="http://schemas.microsoft.com/office/drawing/2014/main" id="{00000000-0008-0000-0600-000073000000}"/>
                      </a:ext>
                    </a:extLst>
                  </xdr:cNvPr>
                  <xdr:cNvCxnSpPr/>
                </xdr:nvCxnSpPr>
                <xdr:spPr>
                  <a:xfrm flipH="1" flipV="1">
                    <a:off x="2275825" y="3193867"/>
                    <a:ext cx="0" cy="1368000"/>
                  </a:xfrm>
                  <a:prstGeom prst="line">
                    <a:avLst/>
                  </a:prstGeom>
                  <a:ln>
                    <a:solidFill>
                      <a:sysClr val="windowText" lastClr="000000"/>
                    </a:solidFill>
                    <a:headEnd type="triangl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16" name="Straight Connector 115">
                    <a:extLst>
                      <a:ext uri="{FF2B5EF4-FFF2-40B4-BE49-F238E27FC236}">
                        <a16:creationId xmlns:a16="http://schemas.microsoft.com/office/drawing/2014/main" id="{00000000-0008-0000-0600-000074000000}"/>
                      </a:ext>
                    </a:extLst>
                  </xdr:cNvPr>
                  <xdr:cNvCxnSpPr/>
                </xdr:nvCxnSpPr>
                <xdr:spPr>
                  <a:xfrm flipH="1" flipV="1">
                    <a:off x="2280329" y="4189865"/>
                    <a:ext cx="2380536" cy="0"/>
                  </a:xfrm>
                  <a:prstGeom prst="line">
                    <a:avLst/>
                  </a:prstGeom>
                  <a:ln>
                    <a:solidFill>
                      <a:sysClr val="windowText" lastClr="000000"/>
                    </a:solidFill>
                    <a:headEnd type="triangle" w="med" len="med"/>
                    <a:tailEnd type="none" w="med" len="med"/>
                  </a:ln>
                </xdr:spPr>
                <xdr:style>
                  <a:lnRef idx="3">
                    <a:schemeClr val="dk1"/>
                  </a:lnRef>
                  <a:fillRef idx="0">
                    <a:schemeClr val="dk1"/>
                  </a:fillRef>
                  <a:effectRef idx="2">
                    <a:schemeClr val="dk1"/>
                  </a:effectRef>
                  <a:fontRef idx="minor">
                    <a:schemeClr val="tx1"/>
                  </a:fontRef>
                </xdr:style>
              </xdr:cxnSp>
              <xdr:sp macro="" textlink="">
                <xdr:nvSpPr>
                  <xdr:cNvPr id="141" name="Rectangle 140">
                    <a:extLst>
                      <a:ext uri="{FF2B5EF4-FFF2-40B4-BE49-F238E27FC236}">
                        <a16:creationId xmlns:a16="http://schemas.microsoft.com/office/drawing/2014/main" id="{00000000-0008-0000-0600-00008D000000}"/>
                      </a:ext>
                    </a:extLst>
                  </xdr:cNvPr>
                  <xdr:cNvSpPr/>
                </xdr:nvSpPr>
                <xdr:spPr>
                  <a:xfrm rot="16200000" flipH="1">
                    <a:off x="1270566" y="7508312"/>
                    <a:ext cx="1571689" cy="370044"/>
                  </a:xfrm>
                  <a:prstGeom prst="rect">
                    <a:avLst/>
                  </a:prstGeom>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grpSp>
                <xdr:nvGrpSpPr>
                  <xdr:cNvPr id="1034" name="Group 1033">
                    <a:extLst>
                      <a:ext uri="{FF2B5EF4-FFF2-40B4-BE49-F238E27FC236}">
                        <a16:creationId xmlns:a16="http://schemas.microsoft.com/office/drawing/2014/main" id="{00000000-0008-0000-0600-00000A040000}"/>
                      </a:ext>
                    </a:extLst>
                  </xdr:cNvPr>
                  <xdr:cNvGrpSpPr/>
                </xdr:nvGrpSpPr>
                <xdr:grpSpPr>
                  <a:xfrm>
                    <a:off x="796743" y="99156"/>
                    <a:ext cx="20613901" cy="13721166"/>
                    <a:chOff x="796743" y="99156"/>
                    <a:chExt cx="20613901" cy="13721166"/>
                  </a:xfrm>
                </xdr:grpSpPr>
                <xdr:sp macro="" textlink="">
                  <xdr:nvSpPr>
                    <xdr:cNvPr id="113" name="Rectangle 112">
                      <a:extLst>
                        <a:ext uri="{FF2B5EF4-FFF2-40B4-BE49-F238E27FC236}">
                          <a16:creationId xmlns:a16="http://schemas.microsoft.com/office/drawing/2014/main" id="{00000000-0008-0000-0600-000071000000}"/>
                        </a:ext>
                      </a:extLst>
                    </xdr:cNvPr>
                    <xdr:cNvSpPr/>
                  </xdr:nvSpPr>
                  <xdr:spPr>
                    <a:xfrm>
                      <a:off x="1265730" y="4565110"/>
                      <a:ext cx="2034229" cy="476361"/>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Departmet of Coorperative Governance and Traditional Affairs</a:t>
                      </a:r>
                      <a:endParaRPr lang="en-ZA" sz="1100">
                        <a:solidFill>
                          <a:schemeClr val="dk1"/>
                        </a:solidFill>
                        <a:latin typeface="Arial Narrow" panose="020B0606020202030204" pitchFamily="34" charset="0"/>
                        <a:ea typeface="+mn-ea"/>
                        <a:cs typeface="+mn-cs"/>
                      </a:endParaRPr>
                    </a:p>
                  </xdr:txBody>
                </xdr:sp>
                <xdr:grpSp>
                  <xdr:nvGrpSpPr>
                    <xdr:cNvPr id="1033" name="Group 1032">
                      <a:extLst>
                        <a:ext uri="{FF2B5EF4-FFF2-40B4-BE49-F238E27FC236}">
                          <a16:creationId xmlns:a16="http://schemas.microsoft.com/office/drawing/2014/main" id="{00000000-0008-0000-0600-000009040000}"/>
                        </a:ext>
                      </a:extLst>
                    </xdr:cNvPr>
                    <xdr:cNvGrpSpPr/>
                  </xdr:nvGrpSpPr>
                  <xdr:grpSpPr>
                    <a:xfrm>
                      <a:off x="796743" y="99156"/>
                      <a:ext cx="20613901" cy="13721166"/>
                      <a:chOff x="796743" y="99156"/>
                      <a:chExt cx="20613901" cy="13721166"/>
                    </a:xfrm>
                  </xdr:grpSpPr>
                  <xdr:sp macro="" textlink="">
                    <xdr:nvSpPr>
                      <xdr:cNvPr id="114" name="Rectangle 113">
                        <a:extLst>
                          <a:ext uri="{FF2B5EF4-FFF2-40B4-BE49-F238E27FC236}">
                            <a16:creationId xmlns:a16="http://schemas.microsoft.com/office/drawing/2014/main" id="{00000000-0008-0000-0600-000072000000}"/>
                          </a:ext>
                        </a:extLst>
                      </xdr:cNvPr>
                      <xdr:cNvSpPr/>
                    </xdr:nvSpPr>
                    <xdr:spPr>
                      <a:xfrm rot="16200000">
                        <a:off x="1455642" y="3689577"/>
                        <a:ext cx="1077663" cy="409898"/>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50">
                            <a:latin typeface="Arial Narrow" panose="020B0606020202030204" pitchFamily="34" charset="0"/>
                          </a:rPr>
                          <a:t>Annual</a:t>
                        </a:r>
                        <a:r>
                          <a:rPr lang="en-ZA" sz="1050" baseline="0">
                            <a:latin typeface="Arial Narrow" panose="020B0606020202030204" pitchFamily="34" charset="0"/>
                          </a:rPr>
                          <a:t> b</a:t>
                        </a:r>
                        <a:r>
                          <a:rPr lang="en-ZA" sz="1050">
                            <a:latin typeface="Arial Narrow" panose="020B0606020202030204" pitchFamily="34" charset="0"/>
                          </a:rPr>
                          <a:t>udget allocation</a:t>
                        </a:r>
                      </a:p>
                    </xdr:txBody>
                  </xdr:sp>
                  <xdr:sp macro="" textlink="">
                    <xdr:nvSpPr>
                      <xdr:cNvPr id="123" name="Rectangle 122">
                        <a:extLst>
                          <a:ext uri="{FF2B5EF4-FFF2-40B4-BE49-F238E27FC236}">
                            <a16:creationId xmlns:a16="http://schemas.microsoft.com/office/drawing/2014/main" id="{00000000-0008-0000-0600-00007B000000}"/>
                          </a:ext>
                        </a:extLst>
                      </xdr:cNvPr>
                      <xdr:cNvSpPr/>
                    </xdr:nvSpPr>
                    <xdr:spPr>
                      <a:xfrm>
                        <a:off x="2694489" y="3731937"/>
                        <a:ext cx="1585739" cy="409899"/>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50">
                            <a:latin typeface="Arial Narrow" panose="020B0606020202030204" pitchFamily="34" charset="0"/>
                          </a:rPr>
                          <a:t>Annual</a:t>
                        </a:r>
                        <a:r>
                          <a:rPr lang="en-ZA" sz="1050" baseline="0">
                            <a:latin typeface="Arial Narrow" panose="020B0606020202030204" pitchFamily="34" charset="0"/>
                          </a:rPr>
                          <a:t> b</a:t>
                        </a:r>
                        <a:r>
                          <a:rPr lang="en-ZA" sz="1050">
                            <a:latin typeface="Arial Narrow" panose="020B0606020202030204" pitchFamily="34" charset="0"/>
                          </a:rPr>
                          <a:t>udget allocation</a:t>
                        </a:r>
                      </a:p>
                    </xdr:txBody>
                  </xdr:sp>
                  <xdr:grpSp>
                    <xdr:nvGrpSpPr>
                      <xdr:cNvPr id="168" name="Group 167">
                        <a:extLst>
                          <a:ext uri="{FF2B5EF4-FFF2-40B4-BE49-F238E27FC236}">
                            <a16:creationId xmlns:a16="http://schemas.microsoft.com/office/drawing/2014/main" id="{00000000-0008-0000-0600-0000A8000000}"/>
                          </a:ext>
                        </a:extLst>
                      </xdr:cNvPr>
                      <xdr:cNvGrpSpPr/>
                    </xdr:nvGrpSpPr>
                    <xdr:grpSpPr>
                      <a:xfrm>
                        <a:off x="3459615" y="4475908"/>
                        <a:ext cx="1224323" cy="3086966"/>
                        <a:chOff x="2811008" y="4503122"/>
                        <a:chExt cx="1222055" cy="3106244"/>
                      </a:xfrm>
                    </xdr:grpSpPr>
                    <xdr:cxnSp macro="">
                      <xdr:nvCxnSpPr>
                        <xdr:cNvPr id="143" name="Straight Connector 142">
                          <a:extLst>
                            <a:ext uri="{FF2B5EF4-FFF2-40B4-BE49-F238E27FC236}">
                              <a16:creationId xmlns:a16="http://schemas.microsoft.com/office/drawing/2014/main" id="{00000000-0008-0000-0600-00008F000000}"/>
                            </a:ext>
                          </a:extLst>
                        </xdr:cNvPr>
                        <xdr:cNvCxnSpPr/>
                      </xdr:nvCxnSpPr>
                      <xdr:spPr>
                        <a:xfrm flipV="1">
                          <a:off x="3419929" y="4539116"/>
                          <a:ext cx="0" cy="3070250"/>
                        </a:xfrm>
                        <a:prstGeom prst="line">
                          <a:avLst/>
                        </a:prstGeom>
                        <a:ln>
                          <a:solidFill>
                            <a:sysClr val="windowText" lastClr="000000"/>
                          </a:solidFill>
                          <a:prstDash val="solid"/>
                          <a:headEnd type="non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46" name="Straight Connector 145">
                          <a:extLst>
                            <a:ext uri="{FF2B5EF4-FFF2-40B4-BE49-F238E27FC236}">
                              <a16:creationId xmlns:a16="http://schemas.microsoft.com/office/drawing/2014/main" id="{00000000-0008-0000-0600-000092000000}"/>
                            </a:ext>
                          </a:extLst>
                        </xdr:cNvPr>
                        <xdr:cNvCxnSpPr/>
                      </xdr:nvCxnSpPr>
                      <xdr:spPr>
                        <a:xfrm flipH="1" flipV="1">
                          <a:off x="3411993" y="7609328"/>
                          <a:ext cx="576000" cy="0"/>
                        </a:xfrm>
                        <a:prstGeom prst="line">
                          <a:avLst/>
                        </a:prstGeom>
                        <a:ln>
                          <a:solidFill>
                            <a:sysClr val="windowText" lastClr="000000"/>
                          </a:solidFill>
                          <a:headEnd type="triangl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54" name="Straight Connector 153">
                          <a:extLst>
                            <a:ext uri="{FF2B5EF4-FFF2-40B4-BE49-F238E27FC236}">
                              <a16:creationId xmlns:a16="http://schemas.microsoft.com/office/drawing/2014/main" id="{00000000-0008-0000-0600-00009A000000}"/>
                            </a:ext>
                          </a:extLst>
                        </xdr:cNvPr>
                        <xdr:cNvCxnSpPr/>
                      </xdr:nvCxnSpPr>
                      <xdr:spPr>
                        <a:xfrm flipH="1" flipV="1">
                          <a:off x="3421063" y="4548188"/>
                          <a:ext cx="612000" cy="0"/>
                        </a:xfrm>
                        <a:prstGeom prst="line">
                          <a:avLst/>
                        </a:prstGeom>
                        <a:ln>
                          <a:solidFill>
                            <a:sysClr val="windowText" lastClr="000000"/>
                          </a:solidFill>
                          <a:headEnd type="none" w="med" len="med"/>
                          <a:tailEnd type="none" w="med" len="med"/>
                        </a:ln>
                      </xdr:spPr>
                      <xdr:style>
                        <a:lnRef idx="3">
                          <a:schemeClr val="dk1"/>
                        </a:lnRef>
                        <a:fillRef idx="0">
                          <a:schemeClr val="dk1"/>
                        </a:fillRef>
                        <a:effectRef idx="2">
                          <a:schemeClr val="dk1"/>
                        </a:effectRef>
                        <a:fontRef idx="minor">
                          <a:schemeClr val="tx1"/>
                        </a:fontRef>
                      </xdr:style>
                    </xdr:cxnSp>
                    <xdr:sp macro="" textlink="">
                      <xdr:nvSpPr>
                        <xdr:cNvPr id="156" name="Rectangle 155">
                          <a:extLst>
                            <a:ext uri="{FF2B5EF4-FFF2-40B4-BE49-F238E27FC236}">
                              <a16:creationId xmlns:a16="http://schemas.microsoft.com/office/drawing/2014/main" id="{00000000-0008-0000-0600-00009C000000}"/>
                            </a:ext>
                          </a:extLst>
                        </xdr:cNvPr>
                        <xdr:cNvSpPr/>
                      </xdr:nvSpPr>
                      <xdr:spPr>
                        <a:xfrm rot="16200000">
                          <a:off x="1558164" y="5755966"/>
                          <a:ext cx="3045440" cy="53975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Human</a:t>
                          </a:r>
                          <a:r>
                            <a:rPr lang="en-ZA" sz="1000" baseline="0">
                              <a:latin typeface="Arial Narrow" panose="020B0606020202030204" pitchFamily="34" charset="0"/>
                            </a:rPr>
                            <a:t> </a:t>
                          </a:r>
                          <a:r>
                            <a:rPr lang="en-ZA" sz="1000">
                              <a:latin typeface="Arial Narrow" panose="020B0606020202030204" pitchFamily="34" charset="0"/>
                            </a:rPr>
                            <a:t>Settlements Development Grant, </a:t>
                          </a:r>
                        </a:p>
                        <a:p>
                          <a:pPr algn="ctr"/>
                          <a:r>
                            <a:rPr lang="en-ZA" sz="1000">
                              <a:latin typeface="Arial Narrow" panose="020B0606020202030204" pitchFamily="34" charset="0"/>
                            </a:rPr>
                            <a:t>Title Deeds Restoration Grant,</a:t>
                          </a:r>
                          <a:r>
                            <a:rPr lang="en-ZA" sz="1000" baseline="0">
                              <a:latin typeface="Arial Narrow" panose="020B0606020202030204" pitchFamily="34" charset="0"/>
                            </a:rPr>
                            <a:t> </a:t>
                          </a:r>
                        </a:p>
                        <a:p>
                          <a:pPr algn="ctr"/>
                          <a:r>
                            <a:rPr lang="en-ZA" sz="1000" baseline="0">
                              <a:latin typeface="Arial Narrow" panose="020B0606020202030204" pitchFamily="34" charset="0"/>
                            </a:rPr>
                            <a:t>Provincial Emergency Housing Grant</a:t>
                          </a:r>
                          <a:endParaRPr lang="en-ZA" sz="1000">
                            <a:latin typeface="Arial Narrow" panose="020B0606020202030204" pitchFamily="34" charset="0"/>
                          </a:endParaRPr>
                        </a:p>
                      </xdr:txBody>
                    </xdr:sp>
                  </xdr:grpSp>
                  <xdr:grpSp>
                    <xdr:nvGrpSpPr>
                      <xdr:cNvPr id="1032" name="Group 1031">
                        <a:extLst>
                          <a:ext uri="{FF2B5EF4-FFF2-40B4-BE49-F238E27FC236}">
                            <a16:creationId xmlns:a16="http://schemas.microsoft.com/office/drawing/2014/main" id="{00000000-0008-0000-0600-000008040000}"/>
                          </a:ext>
                        </a:extLst>
                      </xdr:cNvPr>
                      <xdr:cNvGrpSpPr/>
                    </xdr:nvGrpSpPr>
                    <xdr:grpSpPr>
                      <a:xfrm>
                        <a:off x="796743" y="99156"/>
                        <a:ext cx="20613901" cy="13721166"/>
                        <a:chOff x="152672" y="99156"/>
                        <a:chExt cx="20613901" cy="13721166"/>
                      </a:xfrm>
                    </xdr:grpSpPr>
                    <xdr:cxnSp macro="">
                      <xdr:nvCxnSpPr>
                        <xdr:cNvPr id="124" name="Straight Connector 123">
                          <a:extLst>
                            <a:ext uri="{FF2B5EF4-FFF2-40B4-BE49-F238E27FC236}">
                              <a16:creationId xmlns:a16="http://schemas.microsoft.com/office/drawing/2014/main" id="{00000000-0008-0000-0600-00007C000000}"/>
                            </a:ext>
                          </a:extLst>
                        </xdr:cNvPr>
                        <xdr:cNvCxnSpPr/>
                      </xdr:nvCxnSpPr>
                      <xdr:spPr>
                        <a:xfrm flipH="1" flipV="1">
                          <a:off x="1639686" y="10765279"/>
                          <a:ext cx="2344536" cy="0"/>
                        </a:xfrm>
                        <a:prstGeom prst="line">
                          <a:avLst/>
                        </a:prstGeom>
                        <a:ln>
                          <a:solidFill>
                            <a:sysClr val="windowText" lastClr="000000"/>
                          </a:solidFill>
                          <a:headEnd type="triangl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27" name="Straight Connector 126">
                          <a:extLst>
                            <a:ext uri="{FF2B5EF4-FFF2-40B4-BE49-F238E27FC236}">
                              <a16:creationId xmlns:a16="http://schemas.microsoft.com/office/drawing/2014/main" id="{00000000-0008-0000-0600-00007F000000}"/>
                            </a:ext>
                          </a:extLst>
                        </xdr:cNvPr>
                        <xdr:cNvCxnSpPr/>
                      </xdr:nvCxnSpPr>
                      <xdr:spPr>
                        <a:xfrm flipV="1">
                          <a:off x="1638774" y="5041470"/>
                          <a:ext cx="0" cy="5733244"/>
                        </a:xfrm>
                        <a:prstGeom prst="line">
                          <a:avLst/>
                        </a:prstGeom>
                        <a:ln>
                          <a:solidFill>
                            <a:sysClr val="windowText" lastClr="000000"/>
                          </a:solidFill>
                          <a:prstDash val="solid"/>
                          <a:headEnd type="none" w="med" len="med"/>
                          <a:tailEnd type="none" w="med" len="med"/>
                        </a:ln>
                      </xdr:spPr>
                      <xdr:style>
                        <a:lnRef idx="3">
                          <a:schemeClr val="dk1"/>
                        </a:lnRef>
                        <a:fillRef idx="0">
                          <a:schemeClr val="dk1"/>
                        </a:fillRef>
                        <a:effectRef idx="2">
                          <a:schemeClr val="dk1"/>
                        </a:effectRef>
                        <a:fontRef idx="minor">
                          <a:schemeClr val="tx1"/>
                        </a:fontRef>
                      </xdr:style>
                    </xdr:cxnSp>
                    <xdr:sp macro="" textlink="">
                      <xdr:nvSpPr>
                        <xdr:cNvPr id="140" name="Rectangle 139">
                          <a:extLst>
                            <a:ext uri="{FF2B5EF4-FFF2-40B4-BE49-F238E27FC236}">
                              <a16:creationId xmlns:a16="http://schemas.microsoft.com/office/drawing/2014/main" id="{00000000-0008-0000-0600-00008C000000}"/>
                            </a:ext>
                          </a:extLst>
                        </xdr:cNvPr>
                        <xdr:cNvSpPr/>
                      </xdr:nvSpPr>
                      <xdr:spPr>
                        <a:xfrm>
                          <a:off x="1906133" y="10408331"/>
                          <a:ext cx="1570556" cy="241526"/>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grpSp>
                      <xdr:nvGrpSpPr>
                        <xdr:cNvPr id="169" name="Group 168">
                          <a:extLst>
                            <a:ext uri="{FF2B5EF4-FFF2-40B4-BE49-F238E27FC236}">
                              <a16:creationId xmlns:a16="http://schemas.microsoft.com/office/drawing/2014/main" id="{00000000-0008-0000-0600-0000A9000000}"/>
                            </a:ext>
                          </a:extLst>
                        </xdr:cNvPr>
                        <xdr:cNvGrpSpPr/>
                      </xdr:nvGrpSpPr>
                      <xdr:grpSpPr>
                        <a:xfrm>
                          <a:off x="2282604" y="4297590"/>
                          <a:ext cx="1747155" cy="5952857"/>
                          <a:chOff x="2279203" y="4323671"/>
                          <a:chExt cx="1743752" cy="5990276"/>
                        </a:xfrm>
                      </xdr:grpSpPr>
                      <xdr:cxnSp macro="">
                        <xdr:nvCxnSpPr>
                          <xdr:cNvPr id="147" name="Straight Connector 146">
                            <a:extLst>
                              <a:ext uri="{FF2B5EF4-FFF2-40B4-BE49-F238E27FC236}">
                                <a16:creationId xmlns:a16="http://schemas.microsoft.com/office/drawing/2014/main" id="{00000000-0008-0000-0600-000093000000}"/>
                              </a:ext>
                            </a:extLst>
                          </xdr:cNvPr>
                          <xdr:cNvCxnSpPr/>
                        </xdr:nvCxnSpPr>
                        <xdr:spPr>
                          <a:xfrm flipH="1" flipV="1">
                            <a:off x="2708955" y="4332742"/>
                            <a:ext cx="1314000" cy="0"/>
                          </a:xfrm>
                          <a:prstGeom prst="line">
                            <a:avLst/>
                          </a:prstGeom>
                          <a:ln>
                            <a:solidFill>
                              <a:sysClr val="windowText" lastClr="000000"/>
                            </a:solidFill>
                            <a:headEnd type="non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48" name="Straight Connector 147">
                            <a:extLst>
                              <a:ext uri="{FF2B5EF4-FFF2-40B4-BE49-F238E27FC236}">
                                <a16:creationId xmlns:a16="http://schemas.microsoft.com/office/drawing/2014/main" id="{00000000-0008-0000-0600-000094000000}"/>
                              </a:ext>
                            </a:extLst>
                          </xdr:cNvPr>
                          <xdr:cNvCxnSpPr/>
                        </xdr:nvCxnSpPr>
                        <xdr:spPr>
                          <a:xfrm flipH="1">
                            <a:off x="2716893" y="10310132"/>
                            <a:ext cx="1260000" cy="0"/>
                          </a:xfrm>
                          <a:prstGeom prst="line">
                            <a:avLst/>
                          </a:prstGeom>
                          <a:ln>
                            <a:solidFill>
                              <a:sysClr val="windowText" lastClr="000000"/>
                            </a:solidFill>
                            <a:headEnd type="triangle" w="med" len="med"/>
                            <a:tailEnd type="none" w="med" len="med"/>
                          </a:ln>
                        </xdr:spPr>
                        <xdr:style>
                          <a:lnRef idx="3">
                            <a:schemeClr val="dk1"/>
                          </a:lnRef>
                          <a:fillRef idx="0">
                            <a:schemeClr val="dk1"/>
                          </a:fillRef>
                          <a:effectRef idx="2">
                            <a:schemeClr val="dk1"/>
                          </a:effectRef>
                          <a:fontRef idx="minor">
                            <a:schemeClr val="tx1"/>
                          </a:fontRef>
                        </xdr:style>
                      </xdr:cxnSp>
                      <xdr:cxnSp macro="">
                        <xdr:nvCxnSpPr>
                          <xdr:cNvPr id="152" name="Straight Connector 151">
                            <a:extLst>
                              <a:ext uri="{FF2B5EF4-FFF2-40B4-BE49-F238E27FC236}">
                                <a16:creationId xmlns:a16="http://schemas.microsoft.com/office/drawing/2014/main" id="{00000000-0008-0000-0600-000098000000}"/>
                              </a:ext>
                            </a:extLst>
                          </xdr:cNvPr>
                          <xdr:cNvCxnSpPr/>
                        </xdr:nvCxnSpPr>
                        <xdr:spPr>
                          <a:xfrm flipV="1">
                            <a:off x="2716892" y="4323671"/>
                            <a:ext cx="0" cy="5990276"/>
                          </a:xfrm>
                          <a:prstGeom prst="line">
                            <a:avLst/>
                          </a:prstGeom>
                          <a:ln>
                            <a:solidFill>
                              <a:sysClr val="windowText" lastClr="000000"/>
                            </a:solidFill>
                            <a:prstDash val="solid"/>
                            <a:headEnd type="none" w="med" len="med"/>
                            <a:tailEnd type="none" w="med" len="med"/>
                          </a:ln>
                        </xdr:spPr>
                        <xdr:style>
                          <a:lnRef idx="3">
                            <a:schemeClr val="dk1"/>
                          </a:lnRef>
                          <a:fillRef idx="0">
                            <a:schemeClr val="dk1"/>
                          </a:fillRef>
                          <a:effectRef idx="2">
                            <a:schemeClr val="dk1"/>
                          </a:effectRef>
                          <a:fontRef idx="minor">
                            <a:schemeClr val="tx1"/>
                          </a:fontRef>
                        </xdr:style>
                      </xdr:cxnSp>
                      <xdr:sp macro="" textlink="">
                        <xdr:nvSpPr>
                          <xdr:cNvPr id="155" name="Rectangle 154">
                            <a:extLst>
                              <a:ext uri="{FF2B5EF4-FFF2-40B4-BE49-F238E27FC236}">
                                <a16:creationId xmlns:a16="http://schemas.microsoft.com/office/drawing/2014/main" id="{00000000-0008-0000-0600-00009B000000}"/>
                              </a:ext>
                            </a:extLst>
                          </xdr:cNvPr>
                          <xdr:cNvSpPr/>
                        </xdr:nvSpPr>
                        <xdr:spPr>
                          <a:xfrm rot="16200000">
                            <a:off x="526148" y="7065513"/>
                            <a:ext cx="3870097" cy="36398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000">
                                <a:latin typeface="Arial Narrow" panose="020B0606020202030204" pitchFamily="34" charset="0"/>
                              </a:rPr>
                              <a:t>Urban</a:t>
                            </a:r>
                            <a:r>
                              <a:rPr lang="en-ZA" sz="1000" baseline="0">
                                <a:latin typeface="Arial Narrow" panose="020B0606020202030204" pitchFamily="34" charset="0"/>
                              </a:rPr>
                              <a:t> Settlements Development Grant, Municipal </a:t>
                            </a:r>
                            <a:r>
                              <a:rPr lang="en-ZA" sz="1100" baseline="0">
                                <a:solidFill>
                                  <a:schemeClr val="dk1"/>
                                </a:solidFill>
                                <a:effectLst/>
                                <a:latin typeface="Arial Narrow" panose="020B0606020202030204" pitchFamily="34" charset="0"/>
                                <a:ea typeface="+mn-ea"/>
                                <a:cs typeface="+mn-cs"/>
                              </a:rPr>
                              <a:t>Emergency Housing Grant</a:t>
                            </a:r>
                            <a:endParaRPr lang="en-US" sz="1000">
                              <a:effectLst/>
                              <a:latin typeface="Arial Narrow" panose="020B0606020202030204" pitchFamily="34" charset="0"/>
                            </a:endParaRPr>
                          </a:p>
                          <a:p>
                            <a:pPr algn="ctr"/>
                            <a:endParaRPr lang="en-ZA" sz="1000">
                              <a:latin typeface="Arial Narrow" panose="020B0606020202030204" pitchFamily="34" charset="0"/>
                            </a:endParaRPr>
                          </a:p>
                        </xdr:txBody>
                      </xdr:sp>
                    </xdr:grpSp>
                    <xdr:grpSp>
                      <xdr:nvGrpSpPr>
                        <xdr:cNvPr id="1031" name="Group 1030">
                          <a:extLst>
                            <a:ext uri="{FF2B5EF4-FFF2-40B4-BE49-F238E27FC236}">
                              <a16:creationId xmlns:a16="http://schemas.microsoft.com/office/drawing/2014/main" id="{00000000-0008-0000-0600-000007040000}"/>
                            </a:ext>
                          </a:extLst>
                        </xdr:cNvPr>
                        <xdr:cNvGrpSpPr/>
                      </xdr:nvGrpSpPr>
                      <xdr:grpSpPr>
                        <a:xfrm>
                          <a:off x="152672" y="99156"/>
                          <a:ext cx="20613901" cy="13721166"/>
                          <a:chOff x="152672" y="99156"/>
                          <a:chExt cx="20613901" cy="13721166"/>
                        </a:xfrm>
                      </xdr:grpSpPr>
                      <xdr:grpSp>
                        <xdr:nvGrpSpPr>
                          <xdr:cNvPr id="1030" name="Group 1029">
                            <a:extLst>
                              <a:ext uri="{FF2B5EF4-FFF2-40B4-BE49-F238E27FC236}">
                                <a16:creationId xmlns:a16="http://schemas.microsoft.com/office/drawing/2014/main" id="{00000000-0008-0000-0600-000006040000}"/>
                              </a:ext>
                            </a:extLst>
                          </xdr:cNvPr>
                          <xdr:cNvGrpSpPr/>
                        </xdr:nvGrpSpPr>
                        <xdr:grpSpPr>
                          <a:xfrm>
                            <a:off x="1502455" y="12360956"/>
                            <a:ext cx="8101920" cy="1459366"/>
                            <a:chOff x="1502455" y="12360956"/>
                            <a:chExt cx="8101920" cy="1459366"/>
                          </a:xfrm>
                        </xdr:grpSpPr>
                        <xdr:sp macro="" textlink="">
                          <xdr:nvSpPr>
                            <xdr:cNvPr id="162" name="Rectangle 161">
                              <a:extLst>
                                <a:ext uri="{FF2B5EF4-FFF2-40B4-BE49-F238E27FC236}">
                                  <a16:creationId xmlns:a16="http://schemas.microsoft.com/office/drawing/2014/main" id="{00000000-0008-0000-0600-0000A2000000}"/>
                                </a:ext>
                              </a:extLst>
                            </xdr:cNvPr>
                            <xdr:cNvSpPr/>
                          </xdr:nvSpPr>
                          <xdr:spPr>
                            <a:xfrm>
                              <a:off x="1502455" y="12360956"/>
                              <a:ext cx="8101920" cy="1459366"/>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baseline="0">
                                  <a:latin typeface="Arial Narrow" panose="020B0606020202030204" pitchFamily="34" charset="0"/>
                                </a:rPr>
                                <a:t>Service Providers</a:t>
                              </a:r>
                            </a:p>
                          </xdr:txBody>
                        </xdr:sp>
                        <xdr:sp macro="" textlink="">
                          <xdr:nvSpPr>
                            <xdr:cNvPr id="139" name="Rectangle 138">
                              <a:extLst>
                                <a:ext uri="{FF2B5EF4-FFF2-40B4-BE49-F238E27FC236}">
                                  <a16:creationId xmlns:a16="http://schemas.microsoft.com/office/drawing/2014/main" id="{00000000-0008-0000-0600-00008B000000}"/>
                                </a:ext>
                              </a:extLst>
                            </xdr:cNvPr>
                            <xdr:cNvSpPr/>
                          </xdr:nvSpPr>
                          <xdr:spPr>
                            <a:xfrm>
                              <a:off x="7187972" y="12763498"/>
                              <a:ext cx="1569423"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Construction companies</a:t>
                              </a:r>
                            </a:p>
                          </xdr:txBody>
                        </xdr:sp>
                        <xdr:sp macro="" textlink="">
                          <xdr:nvSpPr>
                            <xdr:cNvPr id="157" name="Rectangle 156">
                              <a:extLst>
                                <a:ext uri="{FF2B5EF4-FFF2-40B4-BE49-F238E27FC236}">
                                  <a16:creationId xmlns:a16="http://schemas.microsoft.com/office/drawing/2014/main" id="{00000000-0008-0000-0600-00009D000000}"/>
                                </a:ext>
                              </a:extLst>
                            </xdr:cNvPr>
                            <xdr:cNvSpPr/>
                          </xdr:nvSpPr>
                          <xdr:spPr>
                            <a:xfrm>
                              <a:off x="4675186" y="12755563"/>
                              <a:ext cx="1569423"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Architects</a:t>
                              </a:r>
                            </a:p>
                          </xdr:txBody>
                        </xdr:sp>
                        <xdr:sp macro="" textlink="">
                          <xdr:nvSpPr>
                            <xdr:cNvPr id="158" name="Rectangle 157">
                              <a:extLst>
                                <a:ext uri="{FF2B5EF4-FFF2-40B4-BE49-F238E27FC236}">
                                  <a16:creationId xmlns:a16="http://schemas.microsoft.com/office/drawing/2014/main" id="{00000000-0008-0000-0600-00009E000000}"/>
                                </a:ext>
                              </a:extLst>
                            </xdr:cNvPr>
                            <xdr:cNvSpPr/>
                          </xdr:nvSpPr>
                          <xdr:spPr>
                            <a:xfrm>
                              <a:off x="5095874" y="13283974"/>
                              <a:ext cx="1570557"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Conveyancers</a:t>
                              </a:r>
                            </a:p>
                          </xdr:txBody>
                        </xdr:sp>
                        <xdr:sp macro="" textlink="">
                          <xdr:nvSpPr>
                            <xdr:cNvPr id="159" name="Rectangle 158">
                              <a:extLst>
                                <a:ext uri="{FF2B5EF4-FFF2-40B4-BE49-F238E27FC236}">
                                  <a16:creationId xmlns:a16="http://schemas.microsoft.com/office/drawing/2014/main" id="{00000000-0008-0000-0600-00009F000000}"/>
                                </a:ext>
                              </a:extLst>
                            </xdr:cNvPr>
                            <xdr:cNvSpPr/>
                          </xdr:nvSpPr>
                          <xdr:spPr>
                            <a:xfrm>
                              <a:off x="2011589" y="12771438"/>
                              <a:ext cx="1569423"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Town Planners</a:t>
                              </a:r>
                            </a:p>
                          </xdr:txBody>
                        </xdr:sp>
                        <xdr:sp macro="" textlink="">
                          <xdr:nvSpPr>
                            <xdr:cNvPr id="160" name="Rectangle 159">
                              <a:extLst>
                                <a:ext uri="{FF2B5EF4-FFF2-40B4-BE49-F238E27FC236}">
                                  <a16:creationId xmlns:a16="http://schemas.microsoft.com/office/drawing/2014/main" id="{00000000-0008-0000-0600-0000A0000000}"/>
                                </a:ext>
                              </a:extLst>
                            </xdr:cNvPr>
                            <xdr:cNvSpPr/>
                          </xdr:nvSpPr>
                          <xdr:spPr>
                            <a:xfrm>
                              <a:off x="2727097" y="13299846"/>
                              <a:ext cx="1569423"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Engineers</a:t>
                              </a:r>
                            </a:p>
                          </xdr:txBody>
                        </xdr:sp>
                        <xdr:sp macro="" textlink="">
                          <xdr:nvSpPr>
                            <xdr:cNvPr id="161" name="Rectangle 160">
                              <a:extLst>
                                <a:ext uri="{FF2B5EF4-FFF2-40B4-BE49-F238E27FC236}">
                                  <a16:creationId xmlns:a16="http://schemas.microsoft.com/office/drawing/2014/main" id="{00000000-0008-0000-0600-0000A1000000}"/>
                                </a:ext>
                              </a:extLst>
                            </xdr:cNvPr>
                            <xdr:cNvSpPr/>
                          </xdr:nvSpPr>
                          <xdr:spPr>
                            <a:xfrm>
                              <a:off x="7546749" y="13285562"/>
                              <a:ext cx="1570557" cy="241526"/>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Valuers</a:t>
                              </a:r>
                            </a:p>
                          </xdr:txBody>
                        </xdr:sp>
                      </xdr:grpSp>
                      <xdr:grpSp>
                        <xdr:nvGrpSpPr>
                          <xdr:cNvPr id="1028" name="Group 1027">
                            <a:extLst>
                              <a:ext uri="{FF2B5EF4-FFF2-40B4-BE49-F238E27FC236}">
                                <a16:creationId xmlns:a16="http://schemas.microsoft.com/office/drawing/2014/main" id="{00000000-0008-0000-0600-000004040000}"/>
                              </a:ext>
                            </a:extLst>
                          </xdr:cNvPr>
                          <xdr:cNvGrpSpPr/>
                        </xdr:nvGrpSpPr>
                        <xdr:grpSpPr>
                          <a:xfrm>
                            <a:off x="152672" y="99156"/>
                            <a:ext cx="20613901" cy="13694705"/>
                            <a:chOff x="152672" y="99156"/>
                            <a:chExt cx="20613901" cy="13694705"/>
                          </a:xfrm>
                        </xdr:grpSpPr>
                        <xdr:grpSp>
                          <xdr:nvGrpSpPr>
                            <xdr:cNvPr id="1027" name="Group 1026">
                              <a:extLst>
                                <a:ext uri="{FF2B5EF4-FFF2-40B4-BE49-F238E27FC236}">
                                  <a16:creationId xmlns:a16="http://schemas.microsoft.com/office/drawing/2014/main" id="{00000000-0008-0000-0600-000003040000}"/>
                                </a:ext>
                              </a:extLst>
                            </xdr:cNvPr>
                            <xdr:cNvGrpSpPr/>
                          </xdr:nvGrpSpPr>
                          <xdr:grpSpPr>
                            <a:xfrm>
                              <a:off x="9595733" y="12235089"/>
                              <a:ext cx="9975413" cy="1558772"/>
                              <a:chOff x="9595733" y="12235089"/>
                              <a:chExt cx="9975413" cy="1558772"/>
                            </a:xfrm>
                          </xdr:grpSpPr>
                          <xdr:sp macro="" textlink="">
                            <xdr:nvSpPr>
                              <xdr:cNvPr id="196" name="Rectangle 195">
                                <a:extLst>
                                  <a:ext uri="{FF2B5EF4-FFF2-40B4-BE49-F238E27FC236}">
                                    <a16:creationId xmlns:a16="http://schemas.microsoft.com/office/drawing/2014/main" id="{00000000-0008-0000-0600-0000C4000000}"/>
                                  </a:ext>
                                </a:extLst>
                              </xdr:cNvPr>
                              <xdr:cNvSpPr/>
                            </xdr:nvSpPr>
                            <xdr:spPr>
                              <a:xfrm>
                                <a:off x="10965089" y="12384769"/>
                                <a:ext cx="2087790" cy="54111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Private land owners</a:t>
                                </a:r>
                              </a:p>
                            </xdr:txBody>
                          </xdr:sp>
                          <xdr:cxnSp macro="">
                            <xdr:nvCxnSpPr>
                              <xdr:cNvPr id="204" name="Straight Connector 203">
                                <a:extLst>
                                  <a:ext uri="{FF2B5EF4-FFF2-40B4-BE49-F238E27FC236}">
                                    <a16:creationId xmlns:a16="http://schemas.microsoft.com/office/drawing/2014/main" id="{00000000-0008-0000-0600-0000CC000000}"/>
                                  </a:ext>
                                </a:extLst>
                              </xdr:cNvPr>
                              <xdr:cNvCxnSpPr/>
                            </xdr:nvCxnSpPr>
                            <xdr:spPr>
                              <a:xfrm>
                                <a:off x="9595733" y="13395804"/>
                                <a:ext cx="9485008"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11" name="Straight Connector 210">
                                <a:extLst>
                                  <a:ext uri="{FF2B5EF4-FFF2-40B4-BE49-F238E27FC236}">
                                    <a16:creationId xmlns:a16="http://schemas.microsoft.com/office/drawing/2014/main" id="{00000000-0008-0000-0600-0000D3000000}"/>
                                  </a:ext>
                                </a:extLst>
                              </xdr:cNvPr>
                              <xdr:cNvCxnSpPr/>
                            </xdr:nvCxnSpPr>
                            <xdr:spPr>
                              <a:xfrm>
                                <a:off x="9617003" y="13793861"/>
                                <a:ext cx="9954143" cy="0"/>
                              </a:xfrm>
                              <a:prstGeom prst="line">
                                <a:avLst/>
                              </a:prstGeom>
                              <a:ln>
                                <a:headEnd type="triangl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14" name="Straight Connector 213">
                                <a:extLst>
                                  <a:ext uri="{FF2B5EF4-FFF2-40B4-BE49-F238E27FC236}">
                                    <a16:creationId xmlns:a16="http://schemas.microsoft.com/office/drawing/2014/main" id="{00000000-0008-0000-0600-0000D6000000}"/>
                                  </a:ext>
                                </a:extLst>
                              </xdr:cNvPr>
                              <xdr:cNvCxnSpPr/>
                            </xdr:nvCxnSpPr>
                            <xdr:spPr>
                              <a:xfrm>
                                <a:off x="13066207" y="12868275"/>
                                <a:ext cx="5565771" cy="0"/>
                              </a:xfrm>
                              <a:prstGeom prst="line">
                                <a:avLst/>
                              </a:prstGeom>
                              <a:ln>
                                <a:headEnd type="triangle" w="med" len="med"/>
                                <a:tailEnd type="none" w="med" len="med"/>
                              </a:ln>
                            </xdr:spPr>
                            <xdr:style>
                              <a:lnRef idx="2">
                                <a:schemeClr val="dk1"/>
                              </a:lnRef>
                              <a:fillRef idx="0">
                                <a:schemeClr val="dk1"/>
                              </a:fillRef>
                              <a:effectRef idx="1">
                                <a:schemeClr val="dk1"/>
                              </a:effectRef>
                              <a:fontRef idx="minor">
                                <a:schemeClr val="tx1"/>
                              </a:fontRef>
                            </xdr:style>
                          </xdr:cxnSp>
                          <xdr:sp macro="" textlink="">
                            <xdr:nvSpPr>
                              <xdr:cNvPr id="219" name="Rectangle 218">
                                <a:extLst>
                                  <a:ext uri="{FF2B5EF4-FFF2-40B4-BE49-F238E27FC236}">
                                    <a16:creationId xmlns:a16="http://schemas.microsoft.com/office/drawing/2014/main" id="{00000000-0008-0000-0600-0000DB000000}"/>
                                  </a:ext>
                                </a:extLst>
                              </xdr:cNvPr>
                              <xdr:cNvSpPr/>
                            </xdr:nvSpPr>
                            <xdr:spPr>
                              <a:xfrm>
                                <a:off x="11368182" y="13096326"/>
                                <a:ext cx="2019528" cy="281180"/>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Appointment of service providers </a:t>
                                </a:r>
                              </a:p>
                            </xdr:txBody>
                          </xdr:sp>
                          <xdr:sp macro="" textlink="">
                            <xdr:nvSpPr>
                              <xdr:cNvPr id="220" name="Rectangle 219">
                                <a:extLst>
                                  <a:ext uri="{FF2B5EF4-FFF2-40B4-BE49-F238E27FC236}">
                                    <a16:creationId xmlns:a16="http://schemas.microsoft.com/office/drawing/2014/main" id="{00000000-0008-0000-0600-0000DC000000}"/>
                                  </a:ext>
                                </a:extLst>
                              </xdr:cNvPr>
                              <xdr:cNvSpPr/>
                            </xdr:nvSpPr>
                            <xdr:spPr>
                              <a:xfrm>
                                <a:off x="13803312" y="12235089"/>
                                <a:ext cx="2019527" cy="213179"/>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Acquisition (purchase)</a:t>
                                </a:r>
                                <a:r>
                                  <a:rPr lang="en-ZA" sz="1100" baseline="0">
                                    <a:latin typeface="Arial Narrow" panose="020B0606020202030204" pitchFamily="34" charset="0"/>
                                  </a:rPr>
                                  <a:t> of land</a:t>
                                </a:r>
                                <a:endParaRPr lang="en-ZA" sz="1100">
                                  <a:latin typeface="Arial Narrow" panose="020B0606020202030204" pitchFamily="34" charset="0"/>
                                </a:endParaRPr>
                              </a:p>
                            </xdr:txBody>
                          </xdr:sp>
                          <xdr:sp macro="" textlink="">
                            <xdr:nvSpPr>
                              <xdr:cNvPr id="222" name="Rectangle 221">
                                <a:extLst>
                                  <a:ext uri="{FF2B5EF4-FFF2-40B4-BE49-F238E27FC236}">
                                    <a16:creationId xmlns:a16="http://schemas.microsoft.com/office/drawing/2014/main" id="{00000000-0008-0000-0600-0000DE000000}"/>
                                  </a:ext>
                                </a:extLst>
                              </xdr:cNvPr>
                              <xdr:cNvSpPr/>
                            </xdr:nvSpPr>
                            <xdr:spPr>
                              <a:xfrm>
                                <a:off x="14510883" y="12558258"/>
                                <a:ext cx="2019527" cy="260805"/>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Payment for </a:t>
                                </a:r>
                                <a:r>
                                  <a:rPr lang="en-ZA" sz="1100" baseline="0">
                                    <a:latin typeface="Arial Narrow" panose="020B0606020202030204" pitchFamily="34" charset="0"/>
                                  </a:rPr>
                                  <a:t>land purchase</a:t>
                                </a:r>
                                <a:endParaRPr lang="en-ZA" sz="1100">
                                  <a:latin typeface="Arial Narrow" panose="020B0606020202030204" pitchFamily="34" charset="0"/>
                                </a:endParaRPr>
                              </a:p>
                            </xdr:txBody>
                          </xdr:sp>
                          <xdr:sp macro="" textlink="">
                            <xdr:nvSpPr>
                              <xdr:cNvPr id="225" name="Rectangle 224">
                                <a:extLst>
                                  <a:ext uri="{FF2B5EF4-FFF2-40B4-BE49-F238E27FC236}">
                                    <a16:creationId xmlns:a16="http://schemas.microsoft.com/office/drawing/2014/main" id="{00000000-0008-0000-0600-0000E1000000}"/>
                                  </a:ext>
                                </a:extLst>
                              </xdr:cNvPr>
                              <xdr:cNvSpPr/>
                            </xdr:nvSpPr>
                            <xdr:spPr>
                              <a:xfrm>
                                <a:off x="12096524" y="13466989"/>
                                <a:ext cx="2019526" cy="281180"/>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Payment for</a:t>
                                </a:r>
                                <a:r>
                                  <a:rPr lang="en-ZA" sz="1100" baseline="0">
                                    <a:latin typeface="Arial Narrow" panose="020B0606020202030204" pitchFamily="34" charset="0"/>
                                  </a:rPr>
                                  <a:t> </a:t>
                                </a:r>
                                <a:r>
                                  <a:rPr lang="en-ZA" sz="1100">
                                    <a:latin typeface="Arial Narrow" panose="020B0606020202030204" pitchFamily="34" charset="0"/>
                                  </a:rPr>
                                  <a:t>services rendered</a:t>
                                </a:r>
                              </a:p>
                            </xdr:txBody>
                          </xdr:sp>
                        </xdr:grpSp>
                        <xdr:grpSp>
                          <xdr:nvGrpSpPr>
                            <xdr:cNvPr id="1026" name="Group 1025">
                              <a:extLst>
                                <a:ext uri="{FF2B5EF4-FFF2-40B4-BE49-F238E27FC236}">
                                  <a16:creationId xmlns:a16="http://schemas.microsoft.com/office/drawing/2014/main" id="{00000000-0008-0000-0600-000002040000}"/>
                                </a:ext>
                              </a:extLst>
                            </xdr:cNvPr>
                            <xdr:cNvGrpSpPr/>
                          </xdr:nvGrpSpPr>
                          <xdr:grpSpPr>
                            <a:xfrm>
                              <a:off x="152672" y="99156"/>
                              <a:ext cx="20613901" cy="13689798"/>
                              <a:chOff x="152672" y="99156"/>
                              <a:chExt cx="20613901" cy="13689798"/>
                            </a:xfrm>
                          </xdr:grpSpPr>
                          <xdr:cxnSp macro="">
                            <xdr:nvCxnSpPr>
                              <xdr:cNvPr id="210" name="Straight Connector 209">
                                <a:extLst>
                                  <a:ext uri="{FF2B5EF4-FFF2-40B4-BE49-F238E27FC236}">
                                    <a16:creationId xmlns:a16="http://schemas.microsoft.com/office/drawing/2014/main" id="{00000000-0008-0000-0600-0000D2000000}"/>
                                  </a:ext>
                                </a:extLst>
                              </xdr:cNvPr>
                              <xdr:cNvCxnSpPr/>
                            </xdr:nvCxnSpPr>
                            <xdr:spPr>
                              <a:xfrm flipH="1">
                                <a:off x="19082883" y="6634614"/>
                                <a:ext cx="0" cy="6762044"/>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15" name="Straight Connector 214">
                                <a:extLst>
                                  <a:ext uri="{FF2B5EF4-FFF2-40B4-BE49-F238E27FC236}">
                                    <a16:creationId xmlns:a16="http://schemas.microsoft.com/office/drawing/2014/main" id="{00000000-0008-0000-0600-0000D7000000}"/>
                                  </a:ext>
                                </a:extLst>
                              </xdr:cNvPr>
                              <xdr:cNvCxnSpPr/>
                            </xdr:nvCxnSpPr>
                            <xdr:spPr>
                              <a:xfrm flipH="1">
                                <a:off x="18632488" y="6954611"/>
                                <a:ext cx="0" cy="5917714"/>
                              </a:xfrm>
                              <a:prstGeom prst="line">
                                <a:avLst/>
                              </a:prstGeom>
                              <a:ln/>
                            </xdr:spPr>
                            <xdr:style>
                              <a:lnRef idx="2">
                                <a:schemeClr val="dk1"/>
                              </a:lnRef>
                              <a:fillRef idx="0">
                                <a:schemeClr val="dk1"/>
                              </a:fillRef>
                              <a:effectRef idx="1">
                                <a:schemeClr val="dk1"/>
                              </a:effectRef>
                              <a:fontRef idx="minor">
                                <a:schemeClr val="tx1"/>
                              </a:fontRef>
                            </xdr:style>
                          </xdr:cxnSp>
                          <xdr:cxnSp macro="">
                            <xdr:nvCxnSpPr>
                              <xdr:cNvPr id="217" name="Straight Connector 216">
                                <a:extLst>
                                  <a:ext uri="{FF2B5EF4-FFF2-40B4-BE49-F238E27FC236}">
                                    <a16:creationId xmlns:a16="http://schemas.microsoft.com/office/drawing/2014/main" id="{00000000-0008-0000-0600-0000D9000000}"/>
                                  </a:ext>
                                </a:extLst>
                              </xdr:cNvPr>
                              <xdr:cNvCxnSpPr/>
                            </xdr:nvCxnSpPr>
                            <xdr:spPr>
                              <a:xfrm flipH="1">
                                <a:off x="18176875" y="6957786"/>
                                <a:ext cx="0" cy="5545982"/>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218" name="Rectangle 217">
                                <a:extLst>
                                  <a:ext uri="{FF2B5EF4-FFF2-40B4-BE49-F238E27FC236}">
                                    <a16:creationId xmlns:a16="http://schemas.microsoft.com/office/drawing/2014/main" id="{00000000-0008-0000-0600-0000DA000000}"/>
                                  </a:ext>
                                </a:extLst>
                              </xdr:cNvPr>
                              <xdr:cNvSpPr/>
                            </xdr:nvSpPr>
                            <xdr:spPr>
                              <a:xfrm rot="16200000">
                                <a:off x="17963718" y="11368785"/>
                                <a:ext cx="2003652" cy="282314"/>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Appointment of service providers </a:t>
                                </a:r>
                              </a:p>
                            </xdr:txBody>
                          </xdr:sp>
                          <xdr:sp macro="" textlink="">
                            <xdr:nvSpPr>
                              <xdr:cNvPr id="226" name="Rectangle 225">
                                <a:extLst>
                                  <a:ext uri="{FF2B5EF4-FFF2-40B4-BE49-F238E27FC236}">
                                    <a16:creationId xmlns:a16="http://schemas.microsoft.com/office/drawing/2014/main" id="{00000000-0008-0000-0600-0000E2000000}"/>
                                  </a:ext>
                                </a:extLst>
                              </xdr:cNvPr>
                              <xdr:cNvSpPr/>
                            </xdr:nvSpPr>
                            <xdr:spPr>
                              <a:xfrm rot="16200000">
                                <a:off x="18391194" y="12186328"/>
                                <a:ext cx="2003652" cy="283449"/>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Payment for</a:t>
                                </a:r>
                                <a:r>
                                  <a:rPr lang="en-ZA" sz="1100" baseline="0">
                                    <a:latin typeface="Arial Narrow" panose="020B0606020202030204" pitchFamily="34" charset="0"/>
                                  </a:rPr>
                                  <a:t> </a:t>
                                </a:r>
                                <a:r>
                                  <a:rPr lang="en-ZA" sz="1100">
                                    <a:latin typeface="Arial Narrow" panose="020B0606020202030204" pitchFamily="34" charset="0"/>
                                  </a:rPr>
                                  <a:t>services rendered</a:t>
                                </a:r>
                              </a:p>
                            </xdr:txBody>
                          </xdr:sp>
                          <xdr:sp macro="" textlink="">
                            <xdr:nvSpPr>
                              <xdr:cNvPr id="227" name="Rectangle 226">
                                <a:extLst>
                                  <a:ext uri="{FF2B5EF4-FFF2-40B4-BE49-F238E27FC236}">
                                    <a16:creationId xmlns:a16="http://schemas.microsoft.com/office/drawing/2014/main" id="{00000000-0008-0000-0600-0000E3000000}"/>
                                  </a:ext>
                                </a:extLst>
                              </xdr:cNvPr>
                              <xdr:cNvSpPr/>
                            </xdr:nvSpPr>
                            <xdr:spPr>
                              <a:xfrm rot="16200000">
                                <a:off x="17460808" y="10671969"/>
                                <a:ext cx="2003651" cy="261938"/>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Payment for </a:t>
                                </a:r>
                                <a:r>
                                  <a:rPr lang="en-ZA" sz="1100" baseline="0">
                                    <a:latin typeface="Arial Narrow" panose="020B0606020202030204" pitchFamily="34" charset="0"/>
                                  </a:rPr>
                                  <a:t>land purchase</a:t>
                                </a:r>
                                <a:endParaRPr lang="en-ZA" sz="1100">
                                  <a:latin typeface="Arial Narrow" panose="020B0606020202030204" pitchFamily="34" charset="0"/>
                                </a:endParaRPr>
                              </a:p>
                            </xdr:txBody>
                          </xdr:sp>
                          <xdr:sp macro="" textlink="">
                            <xdr:nvSpPr>
                              <xdr:cNvPr id="228" name="Rectangle 227">
                                <a:extLst>
                                  <a:ext uri="{FF2B5EF4-FFF2-40B4-BE49-F238E27FC236}">
                                    <a16:creationId xmlns:a16="http://schemas.microsoft.com/office/drawing/2014/main" id="{00000000-0008-0000-0600-0000E4000000}"/>
                                  </a:ext>
                                </a:extLst>
                              </xdr:cNvPr>
                              <xdr:cNvSpPr/>
                            </xdr:nvSpPr>
                            <xdr:spPr>
                              <a:xfrm rot="16200000">
                                <a:off x="16976048" y="9985375"/>
                                <a:ext cx="2003651" cy="283448"/>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ZA" sz="1100">
                                    <a:latin typeface="Arial Narrow" panose="020B0606020202030204" pitchFamily="34" charset="0"/>
                                  </a:rPr>
                                  <a:t>Acquisition (purchase)</a:t>
                                </a:r>
                                <a:r>
                                  <a:rPr lang="en-ZA" sz="1100" baseline="0">
                                    <a:latin typeface="Arial Narrow" panose="020B0606020202030204" pitchFamily="34" charset="0"/>
                                  </a:rPr>
                                  <a:t> of land</a:t>
                                </a:r>
                                <a:endParaRPr lang="en-ZA" sz="1100">
                                  <a:latin typeface="Arial Narrow" panose="020B0606020202030204" pitchFamily="34" charset="0"/>
                                </a:endParaRPr>
                              </a:p>
                            </xdr:txBody>
                          </xdr:sp>
                          <xdr:grpSp>
                            <xdr:nvGrpSpPr>
                              <xdr:cNvPr id="1025" name="Group 1024">
                                <a:extLst>
                                  <a:ext uri="{FF2B5EF4-FFF2-40B4-BE49-F238E27FC236}">
                                    <a16:creationId xmlns:a16="http://schemas.microsoft.com/office/drawing/2014/main" id="{00000000-0008-0000-0600-000001040000}"/>
                                  </a:ext>
                                </a:extLst>
                              </xdr:cNvPr>
                              <xdr:cNvGrpSpPr/>
                            </xdr:nvGrpSpPr>
                            <xdr:grpSpPr>
                              <a:xfrm>
                                <a:off x="152672" y="99156"/>
                                <a:ext cx="20613901" cy="13689798"/>
                                <a:chOff x="152672" y="99156"/>
                                <a:chExt cx="20613901" cy="13689798"/>
                              </a:xfrm>
                            </xdr:grpSpPr>
                            <xdr:grpSp>
                              <xdr:nvGrpSpPr>
                                <xdr:cNvPr id="1024" name="Group 1023">
                                  <a:extLst>
                                    <a:ext uri="{FF2B5EF4-FFF2-40B4-BE49-F238E27FC236}">
                                      <a16:creationId xmlns:a16="http://schemas.microsoft.com/office/drawing/2014/main" id="{00000000-0008-0000-0600-000000040000}"/>
                                    </a:ext>
                                  </a:extLst>
                                </xdr:cNvPr>
                                <xdr:cNvGrpSpPr/>
                              </xdr:nvGrpSpPr>
                              <xdr:grpSpPr>
                                <a:xfrm>
                                  <a:off x="152672" y="99156"/>
                                  <a:ext cx="20613901" cy="13689798"/>
                                  <a:chOff x="152672" y="99156"/>
                                  <a:chExt cx="20613901" cy="13689798"/>
                                </a:xfrm>
                              </xdr:grpSpPr>
                              <xdr:cxnSp macro="">
                                <xdr:nvCxnSpPr>
                                  <xdr:cNvPr id="103" name="Straight Connector 102">
                                    <a:extLst>
                                      <a:ext uri="{FF2B5EF4-FFF2-40B4-BE49-F238E27FC236}">
                                        <a16:creationId xmlns:a16="http://schemas.microsoft.com/office/drawing/2014/main" id="{00000000-0008-0000-0600-000067000000}"/>
                                      </a:ext>
                                    </a:extLst>
                                  </xdr:cNvPr>
                                  <xdr:cNvCxnSpPr>
                                    <a:stCxn id="254" idx="2"/>
                                  </xdr:cNvCxnSpPr>
                                </xdr:nvCxnSpPr>
                                <xdr:spPr>
                                  <a:xfrm>
                                    <a:off x="16823125" y="5964462"/>
                                    <a:ext cx="0" cy="285732"/>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a:extLst>
                                      <a:ext uri="{FF2B5EF4-FFF2-40B4-BE49-F238E27FC236}">
                                        <a16:creationId xmlns:a16="http://schemas.microsoft.com/office/drawing/2014/main" id="{00000000-0008-0000-0600-0000A3000000}"/>
                                      </a:ext>
                                    </a:extLst>
                                  </xdr:cNvPr>
                                  <xdr:cNvCxnSpPr>
                                    <a:stCxn id="254" idx="0"/>
                                    <a:endCxn id="252" idx="2"/>
                                  </xdr:cNvCxnSpPr>
                                </xdr:nvCxnSpPr>
                                <xdr:spPr>
                                  <a:xfrm flipH="1" flipV="1">
                                    <a:off x="16818580" y="4966277"/>
                                    <a:ext cx="0" cy="297816"/>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99" name="Straight Connector 198">
                                    <a:extLst>
                                      <a:ext uri="{FF2B5EF4-FFF2-40B4-BE49-F238E27FC236}">
                                        <a16:creationId xmlns:a16="http://schemas.microsoft.com/office/drawing/2014/main" id="{00000000-0008-0000-0600-0000C7000000}"/>
                                      </a:ext>
                                    </a:extLst>
                                  </xdr:cNvPr>
                                  <xdr:cNvCxnSpPr/>
                                </xdr:nvCxnSpPr>
                                <xdr:spPr>
                                  <a:xfrm>
                                    <a:off x="19560268" y="6311445"/>
                                    <a:ext cx="0" cy="7477509"/>
                                  </a:xfrm>
                                  <a:prstGeom prst="line">
                                    <a:avLst/>
                                  </a:prstGeom>
                                  <a:ln/>
                                </xdr:spPr>
                                <xdr:style>
                                  <a:lnRef idx="2">
                                    <a:schemeClr val="dk1"/>
                                  </a:lnRef>
                                  <a:fillRef idx="0">
                                    <a:schemeClr val="dk1"/>
                                  </a:fillRef>
                                  <a:effectRef idx="1">
                                    <a:schemeClr val="dk1"/>
                                  </a:effectRef>
                                  <a:fontRef idx="minor">
                                    <a:schemeClr val="tx1"/>
                                  </a:fontRef>
                                </xdr:style>
                              </xdr:cxnSp>
                              <xdr:cxnSp macro="">
                                <xdr:nvCxnSpPr>
                                  <xdr:cNvPr id="213" name="Straight Connector 212">
                                    <a:extLst>
                                      <a:ext uri="{FF2B5EF4-FFF2-40B4-BE49-F238E27FC236}">
                                        <a16:creationId xmlns:a16="http://schemas.microsoft.com/office/drawing/2014/main" id="{00000000-0008-0000-0600-0000D5000000}"/>
                                      </a:ext>
                                    </a:extLst>
                                  </xdr:cNvPr>
                                  <xdr:cNvCxnSpPr/>
                                </xdr:nvCxnSpPr>
                                <xdr:spPr>
                                  <a:xfrm flipV="1">
                                    <a:off x="18653124" y="6319383"/>
                                    <a:ext cx="902268" cy="0"/>
                                  </a:xfrm>
                                  <a:prstGeom prst="line">
                                    <a:avLst/>
                                  </a:prstGeom>
                                  <a:ln/>
                                </xdr:spPr>
                                <xdr:style>
                                  <a:lnRef idx="2">
                                    <a:schemeClr val="dk1"/>
                                  </a:lnRef>
                                  <a:fillRef idx="0">
                                    <a:schemeClr val="dk1"/>
                                  </a:fillRef>
                                  <a:effectRef idx="1">
                                    <a:schemeClr val="dk1"/>
                                  </a:effectRef>
                                  <a:fontRef idx="minor">
                                    <a:schemeClr val="tx1"/>
                                  </a:fontRef>
                                </xdr:style>
                              </xdr:cxnSp>
                              <xdr:grpSp>
                                <xdr:nvGrpSpPr>
                                  <xdr:cNvPr id="191" name="Group 190">
                                    <a:extLst>
                                      <a:ext uri="{FF2B5EF4-FFF2-40B4-BE49-F238E27FC236}">
                                        <a16:creationId xmlns:a16="http://schemas.microsoft.com/office/drawing/2014/main" id="{00000000-0008-0000-0600-0000BF000000}"/>
                                      </a:ext>
                                    </a:extLst>
                                  </xdr:cNvPr>
                                  <xdr:cNvGrpSpPr/>
                                </xdr:nvGrpSpPr>
                                <xdr:grpSpPr>
                                  <a:xfrm>
                                    <a:off x="152672" y="99156"/>
                                    <a:ext cx="20613901" cy="12064495"/>
                                    <a:chOff x="152672" y="99156"/>
                                    <a:chExt cx="20613901" cy="12064495"/>
                                  </a:xfrm>
                                </xdr:grpSpPr>
                                <xdr:grpSp>
                                  <xdr:nvGrpSpPr>
                                    <xdr:cNvPr id="188" name="Group 187">
                                      <a:extLst>
                                        <a:ext uri="{FF2B5EF4-FFF2-40B4-BE49-F238E27FC236}">
                                          <a16:creationId xmlns:a16="http://schemas.microsoft.com/office/drawing/2014/main" id="{00000000-0008-0000-0600-0000BC000000}"/>
                                        </a:ext>
                                      </a:extLst>
                                    </xdr:cNvPr>
                                    <xdr:cNvGrpSpPr/>
                                  </xdr:nvGrpSpPr>
                                  <xdr:grpSpPr>
                                    <a:xfrm>
                                      <a:off x="3996787" y="99156"/>
                                      <a:ext cx="5129831" cy="3132891"/>
                                      <a:chOff x="3996787" y="99156"/>
                                      <a:chExt cx="5129831" cy="3132891"/>
                                    </a:xfrm>
                                  </xdr:grpSpPr>
                                  <xdr:cxnSp macro="">
                                    <xdr:nvCxnSpPr>
                                      <xdr:cNvPr id="67" name="Straight Connector 66">
                                        <a:extLst>
                                          <a:ext uri="{FF2B5EF4-FFF2-40B4-BE49-F238E27FC236}">
                                            <a16:creationId xmlns:a16="http://schemas.microsoft.com/office/drawing/2014/main" id="{00000000-0008-0000-0600-000043000000}"/>
                                          </a:ext>
                                        </a:extLst>
                                      </xdr:cNvPr>
                                      <xdr:cNvCxnSpPr/>
                                    </xdr:nvCxnSpPr>
                                    <xdr:spPr>
                                      <a:xfrm flipH="1">
                                        <a:off x="6756518" y="2755696"/>
                                        <a:ext cx="972000" cy="0"/>
                                      </a:xfrm>
                                      <a:prstGeom prst="line">
                                        <a:avLst/>
                                      </a:prstGeom>
                                      <a:ln w="19050">
                                        <a:solidFill>
                                          <a:srgbClr val="C00000"/>
                                        </a:solidFill>
                                      </a:ln>
                                    </xdr:spPr>
                                    <xdr:style>
                                      <a:lnRef idx="3">
                                        <a:schemeClr val="dk1"/>
                                      </a:lnRef>
                                      <a:fillRef idx="0">
                                        <a:schemeClr val="dk1"/>
                                      </a:fillRef>
                                      <a:effectRef idx="2">
                                        <a:schemeClr val="dk1"/>
                                      </a:effectRef>
                                      <a:fontRef idx="minor">
                                        <a:schemeClr val="tx1"/>
                                      </a:fontRef>
                                    </xdr:style>
                                  </xdr:cxnSp>
                                  <xdr:grpSp>
                                    <xdr:nvGrpSpPr>
                                      <xdr:cNvPr id="282" name="Group 281">
                                        <a:extLst>
                                          <a:ext uri="{FF2B5EF4-FFF2-40B4-BE49-F238E27FC236}">
                                            <a16:creationId xmlns:a16="http://schemas.microsoft.com/office/drawing/2014/main" id="{00000000-0008-0000-0600-00001A010000}"/>
                                          </a:ext>
                                        </a:extLst>
                                      </xdr:cNvPr>
                                      <xdr:cNvGrpSpPr/>
                                    </xdr:nvGrpSpPr>
                                    <xdr:grpSpPr>
                                      <a:xfrm>
                                        <a:off x="3996787" y="99156"/>
                                        <a:ext cx="5129831" cy="3132891"/>
                                        <a:chOff x="1303869" y="385233"/>
                                        <a:chExt cx="5141381" cy="2583583"/>
                                      </a:xfrm>
                                    </xdr:grpSpPr>
                                    <xdr:sp macro="" textlink="">
                                      <xdr:nvSpPr>
                                        <xdr:cNvPr id="49" name="Rectangle 48">
                                          <a:extLst>
                                            <a:ext uri="{FF2B5EF4-FFF2-40B4-BE49-F238E27FC236}">
                                              <a16:creationId xmlns:a16="http://schemas.microsoft.com/office/drawing/2014/main" id="{00000000-0008-0000-0600-000031000000}"/>
                                            </a:ext>
                                          </a:extLst>
                                        </xdr:cNvPr>
                                        <xdr:cNvSpPr/>
                                      </xdr:nvSpPr>
                                      <xdr:spPr>
                                        <a:xfrm rot="16200000">
                                          <a:off x="711203" y="978520"/>
                                          <a:ext cx="1824566" cy="639233"/>
                                        </a:xfrm>
                                        <a:prstGeom prst="rect">
                                          <a:avLst/>
                                        </a:prstGeom>
                                        <a:solidFill>
                                          <a:schemeClr val="bg1"/>
                                        </a:solidFill>
                                        <a:ln w="285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Legislation </a:t>
                                          </a:r>
                                        </a:p>
                                      </xdr:txBody>
                                    </xdr:sp>
                                    <xdr:grpSp>
                                      <xdr:nvGrpSpPr>
                                        <xdr:cNvPr id="280" name="Group 279">
                                          <a:extLst>
                                            <a:ext uri="{FF2B5EF4-FFF2-40B4-BE49-F238E27FC236}">
                                              <a16:creationId xmlns:a16="http://schemas.microsoft.com/office/drawing/2014/main" id="{00000000-0008-0000-0600-000018010000}"/>
                                            </a:ext>
                                          </a:extLst>
                                        </xdr:cNvPr>
                                        <xdr:cNvGrpSpPr/>
                                      </xdr:nvGrpSpPr>
                                      <xdr:grpSpPr>
                                        <a:xfrm>
                                          <a:off x="1957917" y="385233"/>
                                          <a:ext cx="4487333" cy="2583583"/>
                                          <a:chOff x="1957917" y="385233"/>
                                          <a:chExt cx="4487333" cy="2583583"/>
                                        </a:xfrm>
                                      </xdr:grpSpPr>
                                      <xdr:grpSp>
                                        <xdr:nvGrpSpPr>
                                          <xdr:cNvPr id="272" name="Group 271">
                                            <a:extLst>
                                              <a:ext uri="{FF2B5EF4-FFF2-40B4-BE49-F238E27FC236}">
                                                <a16:creationId xmlns:a16="http://schemas.microsoft.com/office/drawing/2014/main" id="{00000000-0008-0000-0600-000010010000}"/>
                                              </a:ext>
                                            </a:extLst>
                                          </xdr:cNvPr>
                                          <xdr:cNvGrpSpPr/>
                                        </xdr:nvGrpSpPr>
                                        <xdr:grpSpPr>
                                          <a:xfrm>
                                            <a:off x="3647017" y="385233"/>
                                            <a:ext cx="2798233" cy="2583583"/>
                                            <a:chOff x="3647017" y="25400"/>
                                            <a:chExt cx="2798233" cy="2583582"/>
                                          </a:xfrm>
                                        </xdr:grpSpPr>
                                        <xdr:sp macro="" textlink="">
                                          <xdr:nvSpPr>
                                            <xdr:cNvPr id="43" name="Rectangle 42">
                                              <a:extLst>
                                                <a:ext uri="{FF2B5EF4-FFF2-40B4-BE49-F238E27FC236}">
                                                  <a16:creationId xmlns:a16="http://schemas.microsoft.com/office/drawing/2014/main" id="{00000000-0008-0000-0600-00002B000000}"/>
                                                </a:ext>
                                              </a:extLst>
                                            </xdr:cNvPr>
                                            <xdr:cNvSpPr/>
                                          </xdr:nvSpPr>
                                          <xdr:spPr>
                                            <a:xfrm>
                                              <a:off x="3647017" y="25400"/>
                                              <a:ext cx="2798233" cy="833967"/>
                                            </a:xfrm>
                                            <a:prstGeom prst="rect">
                                              <a:avLst/>
                                            </a:prstGeom>
                                            <a:ln w="285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t>Constitution</a:t>
                                              </a:r>
                                              <a:r>
                                                <a:rPr lang="en-ZA" sz="1100" baseline="0"/>
                                                <a:t> s26</a:t>
                                              </a:r>
                                            </a:p>
                                            <a:p>
                                              <a:pPr algn="ctr"/>
                                              <a:r>
                                                <a:rPr lang="en-US" sz="900" i="1">
                                                  <a:solidFill>
                                                    <a:schemeClr val="dk1"/>
                                                  </a:solidFill>
                                                  <a:effectLst/>
                                                  <a:latin typeface="+mn-lt"/>
                                                  <a:ea typeface="+mn-ea"/>
                                                  <a:cs typeface="+mn-cs"/>
                                                </a:rPr>
                                                <a:t>recognises access to adequate housing as a right for all and requires the state to take reasonable legislative and other measures within its available resources, to achieve the progressive realisation of this right</a:t>
                                              </a:r>
                                              <a:endParaRPr lang="en-ZA" sz="900" i="1"/>
                                            </a:p>
                                          </xdr:txBody>
                                        </xdr:sp>
                                        <xdr:sp macro="" textlink="">
                                          <xdr:nvSpPr>
                                            <xdr:cNvPr id="44" name="Rectangle 43">
                                              <a:extLst>
                                                <a:ext uri="{FF2B5EF4-FFF2-40B4-BE49-F238E27FC236}">
                                                  <a16:creationId xmlns:a16="http://schemas.microsoft.com/office/drawing/2014/main" id="{00000000-0008-0000-0600-00002C000000}"/>
                                                </a:ext>
                                              </a:extLst>
                                            </xdr:cNvPr>
                                            <xdr:cNvSpPr/>
                                          </xdr:nvSpPr>
                                          <xdr:spPr>
                                            <a:xfrm>
                                              <a:off x="3780367" y="1399117"/>
                                              <a:ext cx="2531533" cy="533400"/>
                                            </a:xfrm>
                                            <a:prstGeom prst="rect">
                                              <a:avLst/>
                                            </a:prstGeom>
                                            <a:ln w="285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Housin</a:t>
                                              </a:r>
                                              <a:r>
                                                <a:rPr lang="en-ZA" sz="1100" baseline="0">
                                                  <a:latin typeface="Arial Narrow" panose="020B0606020202030204" pitchFamily="34" charset="0"/>
                                                </a:rPr>
                                                <a:t>g Act</a:t>
                                              </a:r>
                                            </a:p>
                                            <a:p>
                                              <a:pPr algn="ctr"/>
                                              <a:r>
                                                <a:rPr lang="en-US" sz="900" i="1">
                                                  <a:solidFill>
                                                    <a:schemeClr val="dk1"/>
                                                  </a:solidFill>
                                                  <a:effectLst/>
                                                  <a:latin typeface="+mn-lt"/>
                                                  <a:ea typeface="+mn-ea"/>
                                                  <a:cs typeface="+mn-cs"/>
                                                </a:rPr>
                                                <a:t>the facilitation of a sustainable housing development process</a:t>
                                              </a:r>
                                              <a:endParaRPr lang="en-ZA" sz="900" i="1">
                                                <a:latin typeface="Arial Narrow" panose="020B0606020202030204" pitchFamily="34" charset="0"/>
                                              </a:endParaRPr>
                                            </a:p>
                                          </xdr:txBody>
                                        </xdr:sp>
                                        <xdr:cxnSp macro="">
                                          <xdr:nvCxnSpPr>
                                            <xdr:cNvPr id="63" name="Straight Connector 62">
                                              <a:extLst>
                                                <a:ext uri="{FF2B5EF4-FFF2-40B4-BE49-F238E27FC236}">
                                                  <a16:creationId xmlns:a16="http://schemas.microsoft.com/office/drawing/2014/main" id="{00000000-0008-0000-0600-00003F000000}"/>
                                                </a:ext>
                                              </a:extLst>
                                            </xdr:cNvPr>
                                            <xdr:cNvCxnSpPr>
                                              <a:stCxn id="43" idx="2"/>
                                              <a:endCxn id="44" idx="0"/>
                                            </xdr:cNvCxnSpPr>
                                          </xdr:nvCxnSpPr>
                                          <xdr:spPr>
                                            <a:xfrm>
                                              <a:off x="5046133" y="859367"/>
                                              <a:ext cx="0" cy="539750"/>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cxnSp macro="">
                                          <xdr:nvCxnSpPr>
                                            <xdr:cNvPr id="66" name="Straight Connector 65">
                                              <a:extLst>
                                                <a:ext uri="{FF2B5EF4-FFF2-40B4-BE49-F238E27FC236}">
                                                  <a16:creationId xmlns:a16="http://schemas.microsoft.com/office/drawing/2014/main" id="{00000000-0008-0000-0600-000042000000}"/>
                                                </a:ext>
                                              </a:extLst>
                                            </xdr:cNvPr>
                                            <xdr:cNvCxnSpPr>
                                              <a:stCxn id="44" idx="2"/>
                                            </xdr:cNvCxnSpPr>
                                          </xdr:nvCxnSpPr>
                                          <xdr:spPr>
                                            <a:xfrm flipH="1">
                                              <a:off x="5044342" y="1932517"/>
                                              <a:ext cx="0" cy="277819"/>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cxnSp macro="">
                                          <xdr:nvCxnSpPr>
                                            <xdr:cNvPr id="73" name="Straight Connector 72">
                                              <a:extLst>
                                                <a:ext uri="{FF2B5EF4-FFF2-40B4-BE49-F238E27FC236}">
                                                  <a16:creationId xmlns:a16="http://schemas.microsoft.com/office/drawing/2014/main" id="{00000000-0008-0000-0600-000049000000}"/>
                                                </a:ext>
                                              </a:extLst>
                                            </xdr:cNvPr>
                                            <xdr:cNvCxnSpPr>
                                              <a:endCxn id="45" idx="0"/>
                                            </xdr:cNvCxnSpPr>
                                          </xdr:nvCxnSpPr>
                                          <xdr:spPr>
                                            <a:xfrm>
                                              <a:off x="4091147" y="2223749"/>
                                              <a:ext cx="0" cy="385233"/>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grpSp>
                                      <xdr:cxnSp macro="">
                                        <xdr:nvCxnSpPr>
                                          <xdr:cNvPr id="360" name="Straight Connector 359">
                                            <a:extLst>
                                              <a:ext uri="{FF2B5EF4-FFF2-40B4-BE49-F238E27FC236}">
                                                <a16:creationId xmlns:a16="http://schemas.microsoft.com/office/drawing/2014/main" id="{00000000-0008-0000-0600-000068010000}"/>
                                              </a:ext>
                                            </a:extLst>
                                          </xdr:cNvPr>
                                          <xdr:cNvCxnSpPr>
                                            <a:stCxn id="43" idx="1"/>
                                          </xdr:cNvCxnSpPr>
                                        </xdr:nvCxnSpPr>
                                        <xdr:spPr>
                                          <a:xfrm flipH="1">
                                            <a:off x="1957917" y="802218"/>
                                            <a:ext cx="1689100" cy="0"/>
                                          </a:xfrm>
                                          <a:prstGeom prst="line">
                                            <a:avLst/>
                                          </a:prstGeom>
                                          <a:ln>
                                            <a:solidFill>
                                              <a:srgbClr val="C00000"/>
                                            </a:solidFill>
                                          </a:ln>
                                        </xdr:spPr>
                                        <xdr:style>
                                          <a:lnRef idx="3">
                                            <a:schemeClr val="dk1"/>
                                          </a:lnRef>
                                          <a:fillRef idx="0">
                                            <a:schemeClr val="dk1"/>
                                          </a:fillRef>
                                          <a:effectRef idx="2">
                                            <a:schemeClr val="dk1"/>
                                          </a:effectRef>
                                          <a:fontRef idx="minor">
                                            <a:schemeClr val="tx1"/>
                                          </a:fontRef>
                                        </xdr:style>
                                      </xdr:cxnSp>
                                    </xdr:grpSp>
                                  </xdr:grpSp>
                                </xdr:grpSp>
                                <xdr:grpSp>
                                  <xdr:nvGrpSpPr>
                                    <xdr:cNvPr id="182" name="Group 181">
                                      <a:extLst>
                                        <a:ext uri="{FF2B5EF4-FFF2-40B4-BE49-F238E27FC236}">
                                          <a16:creationId xmlns:a16="http://schemas.microsoft.com/office/drawing/2014/main" id="{00000000-0008-0000-0600-0000B6000000}"/>
                                        </a:ext>
                                      </a:extLst>
                                    </xdr:cNvPr>
                                    <xdr:cNvGrpSpPr/>
                                  </xdr:nvGrpSpPr>
                                  <xdr:grpSpPr>
                                    <a:xfrm>
                                      <a:off x="152672" y="3232047"/>
                                      <a:ext cx="20613901" cy="8931604"/>
                                      <a:chOff x="152672" y="3232047"/>
                                      <a:chExt cx="20613901" cy="8931604"/>
                                    </a:xfrm>
                                  </xdr:grpSpPr>
                                  <xdr:grpSp>
                                    <xdr:nvGrpSpPr>
                                      <xdr:cNvPr id="10" name="Group 9">
                                        <a:extLst>
                                          <a:ext uri="{FF2B5EF4-FFF2-40B4-BE49-F238E27FC236}">
                                            <a16:creationId xmlns:a16="http://schemas.microsoft.com/office/drawing/2014/main" id="{00000000-0008-0000-0600-00000A000000}"/>
                                          </a:ext>
                                        </a:extLst>
                                      </xdr:cNvPr>
                                      <xdr:cNvGrpSpPr/>
                                    </xdr:nvGrpSpPr>
                                    <xdr:grpSpPr>
                                      <a:xfrm>
                                        <a:off x="5015064" y="6418538"/>
                                        <a:ext cx="392875" cy="2734533"/>
                                        <a:chOff x="4996862" y="6436681"/>
                                        <a:chExt cx="392800" cy="2492969"/>
                                      </a:xfrm>
                                    </xdr:grpSpPr>
                                    <xdr:cxnSp macro="">
                                      <xdr:nvCxnSpPr>
                                        <xdr:cNvPr id="98" name="Straight Connector 97">
                                          <a:extLst>
                                            <a:ext uri="{FF2B5EF4-FFF2-40B4-BE49-F238E27FC236}">
                                              <a16:creationId xmlns:a16="http://schemas.microsoft.com/office/drawing/2014/main" id="{00000000-0008-0000-0600-000062000000}"/>
                                            </a:ext>
                                          </a:extLst>
                                        </xdr:cNvPr>
                                        <xdr:cNvCxnSpPr/>
                                      </xdr:nvCxnSpPr>
                                      <xdr:spPr>
                                        <a:xfrm>
                                          <a:off x="4996862" y="6436681"/>
                                          <a:ext cx="392800"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nvGrpSpPr>
                                        <xdr:cNvPr id="9" name="Group 8">
                                          <a:extLst>
                                            <a:ext uri="{FF2B5EF4-FFF2-40B4-BE49-F238E27FC236}">
                                              <a16:creationId xmlns:a16="http://schemas.microsoft.com/office/drawing/2014/main" id="{00000000-0008-0000-0600-000009000000}"/>
                                            </a:ext>
                                          </a:extLst>
                                        </xdr:cNvPr>
                                        <xdr:cNvGrpSpPr/>
                                      </xdr:nvGrpSpPr>
                                      <xdr:grpSpPr>
                                        <a:xfrm>
                                          <a:off x="5004970" y="6437872"/>
                                          <a:ext cx="367994" cy="2491778"/>
                                          <a:chOff x="2310740" y="5694840"/>
                                          <a:chExt cx="367222" cy="2491778"/>
                                        </a:xfrm>
                                      </xdr:grpSpPr>
                                      <xdr:cxnSp macro="">
                                        <xdr:nvCxnSpPr>
                                          <xdr:cNvPr id="97" name="Straight Connector 96">
                                            <a:extLst>
                                              <a:ext uri="{FF2B5EF4-FFF2-40B4-BE49-F238E27FC236}">
                                                <a16:creationId xmlns:a16="http://schemas.microsoft.com/office/drawing/2014/main" id="{00000000-0008-0000-0600-000061000000}"/>
                                              </a:ext>
                                            </a:extLst>
                                          </xdr:cNvPr>
                                          <xdr:cNvCxnSpPr/>
                                        </xdr:nvCxnSpPr>
                                        <xdr:spPr>
                                          <a:xfrm flipH="1">
                                            <a:off x="2310740" y="5694840"/>
                                            <a:ext cx="0" cy="2491778"/>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99" name="Straight Connector 98">
                                            <a:extLst>
                                              <a:ext uri="{FF2B5EF4-FFF2-40B4-BE49-F238E27FC236}">
                                                <a16:creationId xmlns:a16="http://schemas.microsoft.com/office/drawing/2014/main" id="{00000000-0008-0000-0600-000063000000}"/>
                                              </a:ext>
                                            </a:extLst>
                                          </xdr:cNvPr>
                                          <xdr:cNvCxnSpPr/>
                                        </xdr:nvCxnSpPr>
                                        <xdr:spPr>
                                          <a:xfrm flipV="1">
                                            <a:off x="2315410" y="8183253"/>
                                            <a:ext cx="362552"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grpSp>
                                  <xdr:grpSp>
                                    <xdr:nvGrpSpPr>
                                      <xdr:cNvPr id="170" name="Group 169">
                                        <a:extLst>
                                          <a:ext uri="{FF2B5EF4-FFF2-40B4-BE49-F238E27FC236}">
                                            <a16:creationId xmlns:a16="http://schemas.microsoft.com/office/drawing/2014/main" id="{00000000-0008-0000-0600-0000AA000000}"/>
                                          </a:ext>
                                        </a:extLst>
                                      </xdr:cNvPr>
                                      <xdr:cNvGrpSpPr/>
                                    </xdr:nvGrpSpPr>
                                    <xdr:grpSpPr>
                                      <a:xfrm>
                                        <a:off x="152672" y="3232047"/>
                                        <a:ext cx="20613901" cy="8931604"/>
                                        <a:chOff x="152672" y="3232047"/>
                                        <a:chExt cx="20613901" cy="8931604"/>
                                      </a:xfrm>
                                    </xdr:grpSpPr>
                                    <xdr:grpSp>
                                      <xdr:nvGrpSpPr>
                                        <xdr:cNvPr id="286" name="Group 285">
                                          <a:extLst>
                                            <a:ext uri="{FF2B5EF4-FFF2-40B4-BE49-F238E27FC236}">
                                              <a16:creationId xmlns:a16="http://schemas.microsoft.com/office/drawing/2014/main" id="{00000000-0008-0000-0600-00001E010000}"/>
                                            </a:ext>
                                          </a:extLst>
                                        </xdr:cNvPr>
                                        <xdr:cNvGrpSpPr/>
                                      </xdr:nvGrpSpPr>
                                      <xdr:grpSpPr>
                                        <a:xfrm>
                                          <a:off x="152672" y="3232047"/>
                                          <a:ext cx="20613901" cy="8852478"/>
                                          <a:chOff x="-2588742" y="2916767"/>
                                          <a:chExt cx="20660480" cy="7301650"/>
                                        </a:xfrm>
                                      </xdr:grpSpPr>
                                      <xdr:sp macro="" textlink="">
                                        <xdr:nvSpPr>
                                          <xdr:cNvPr id="230" name="Rectangle 229">
                                            <a:extLst>
                                              <a:ext uri="{FF2B5EF4-FFF2-40B4-BE49-F238E27FC236}">
                                                <a16:creationId xmlns:a16="http://schemas.microsoft.com/office/drawing/2014/main" id="{00000000-0008-0000-0600-0000E6000000}"/>
                                              </a:ext>
                                            </a:extLst>
                                          </xdr:cNvPr>
                                          <xdr:cNvSpPr/>
                                        </xdr:nvSpPr>
                                        <xdr:spPr>
                                          <a:xfrm rot="16200000">
                                            <a:off x="-3122477" y="6738054"/>
                                            <a:ext cx="1416365" cy="324000"/>
                                          </a:xfrm>
                                          <a:prstGeom prst="rect">
                                            <a:avLst/>
                                          </a:prstGeom>
                                          <a:solidFill>
                                            <a:schemeClr val="bg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i="1">
                                                <a:latin typeface="Arial Narrow" panose="020B0606020202030204" pitchFamily="34" charset="0"/>
                                              </a:rPr>
                                              <a:t>Provincial Government</a:t>
                                            </a:r>
                                          </a:p>
                                        </xdr:txBody>
                                      </xdr:sp>
                                      <xdr:sp macro="" textlink="">
                                        <xdr:nvSpPr>
                                          <xdr:cNvPr id="231" name="Rectangle 230">
                                            <a:extLst>
                                              <a:ext uri="{FF2B5EF4-FFF2-40B4-BE49-F238E27FC236}">
                                                <a16:creationId xmlns:a16="http://schemas.microsoft.com/office/drawing/2014/main" id="{00000000-0008-0000-0600-0000E7000000}"/>
                                              </a:ext>
                                            </a:extLst>
                                          </xdr:cNvPr>
                                          <xdr:cNvSpPr/>
                                        </xdr:nvSpPr>
                                        <xdr:spPr>
                                          <a:xfrm rot="16200000">
                                            <a:off x="-2941101" y="3993191"/>
                                            <a:ext cx="1288743" cy="324000"/>
                                          </a:xfrm>
                                          <a:prstGeom prst="rect">
                                            <a:avLst/>
                                          </a:prstGeom>
                                          <a:solidFill>
                                            <a:schemeClr val="bg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i="1">
                                                <a:latin typeface="Arial Narrow" panose="020B0606020202030204" pitchFamily="34" charset="0"/>
                                              </a:rPr>
                                              <a:t>National Government</a:t>
                                            </a:r>
                                          </a:p>
                                        </xdr:txBody>
                                      </xdr:sp>
                                      <xdr:grpSp>
                                        <xdr:nvGrpSpPr>
                                          <xdr:cNvPr id="284" name="Group 283">
                                            <a:extLst>
                                              <a:ext uri="{FF2B5EF4-FFF2-40B4-BE49-F238E27FC236}">
                                                <a16:creationId xmlns:a16="http://schemas.microsoft.com/office/drawing/2014/main" id="{00000000-0008-0000-0600-00001C010000}"/>
                                              </a:ext>
                                            </a:extLst>
                                          </xdr:cNvPr>
                                          <xdr:cNvGrpSpPr/>
                                        </xdr:nvGrpSpPr>
                                        <xdr:grpSpPr>
                                          <a:xfrm>
                                            <a:off x="1267952" y="5596466"/>
                                            <a:ext cx="12994118" cy="2241245"/>
                                            <a:chOff x="1267952" y="5596466"/>
                                            <a:chExt cx="12994118" cy="2241245"/>
                                          </a:xfrm>
                                        </xdr:grpSpPr>
                                        <xdr:sp macro="" textlink="">
                                          <xdr:nvSpPr>
                                            <xdr:cNvPr id="3" name="Rectangle 2">
                                              <a:extLst>
                                                <a:ext uri="{FF2B5EF4-FFF2-40B4-BE49-F238E27FC236}">
                                                  <a16:creationId xmlns:a16="http://schemas.microsoft.com/office/drawing/2014/main" id="{00000000-0008-0000-0600-000003000000}"/>
                                                </a:ext>
                                              </a:extLst>
                                            </xdr:cNvPr>
                                            <xdr:cNvSpPr/>
                                          </xdr:nvSpPr>
                                          <xdr:spPr>
                                            <a:xfrm rot="16200000">
                                              <a:off x="496456" y="6424183"/>
                                              <a:ext cx="2185024" cy="642031"/>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Provincial Departments of</a:t>
                                              </a:r>
                                              <a:r>
                                                <a:rPr lang="en-ZA" sz="1100" baseline="0">
                                                  <a:latin typeface="Arial Narrow" panose="020B0606020202030204" pitchFamily="34" charset="0"/>
                                                </a:rPr>
                                                <a:t> Human Settlements</a:t>
                                              </a:r>
                                              <a:endParaRPr lang="en-ZA" sz="1100">
                                                <a:latin typeface="Arial Narrow" panose="020B0606020202030204" pitchFamily="34" charset="0"/>
                                              </a:endParaRPr>
                                            </a:p>
                                          </xdr:txBody>
                                        </xdr:sp>
                                        <xdr:cxnSp macro="">
                                          <xdr:nvCxnSpPr>
                                            <xdr:cNvPr id="26" name="Straight Connector 25">
                                              <a:extLst>
                                                <a:ext uri="{FF2B5EF4-FFF2-40B4-BE49-F238E27FC236}">
                                                  <a16:creationId xmlns:a16="http://schemas.microsoft.com/office/drawing/2014/main" id="{00000000-0008-0000-0600-00001A000000}"/>
                                                </a:ext>
                                              </a:extLst>
                                            </xdr:cNvPr>
                                            <xdr:cNvCxnSpPr>
                                              <a:stCxn id="3" idx="2"/>
                                              <a:endCxn id="142" idx="2"/>
                                            </xdr:cNvCxnSpPr>
                                          </xdr:nvCxnSpPr>
                                          <xdr:spPr>
                                            <a:xfrm flipV="1">
                                              <a:off x="1909983" y="6679784"/>
                                              <a:ext cx="556749"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a:extLst>
                                                <a:ext uri="{FF2B5EF4-FFF2-40B4-BE49-F238E27FC236}">
                                                  <a16:creationId xmlns:a16="http://schemas.microsoft.com/office/drawing/2014/main" id="{00000000-0008-0000-0600-000023000000}"/>
                                                </a:ext>
                                              </a:extLst>
                                            </xdr:cNvPr>
                                            <xdr:cNvCxnSpPr>
                                              <a:stCxn id="56" idx="3"/>
                                              <a:endCxn id="149" idx="1"/>
                                            </xdr:cNvCxnSpPr>
                                          </xdr:nvCxnSpPr>
                                          <xdr:spPr>
                                            <a:xfrm flipV="1">
                                              <a:off x="5078748" y="6168495"/>
                                              <a:ext cx="1156951" cy="599707"/>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55" name="Rectangle 54">
                                              <a:extLst>
                                                <a:ext uri="{FF2B5EF4-FFF2-40B4-BE49-F238E27FC236}">
                                                  <a16:creationId xmlns:a16="http://schemas.microsoft.com/office/drawing/2014/main" id="{00000000-0008-0000-0600-000037000000}"/>
                                                </a:ext>
                                              </a:extLst>
                                            </xdr:cNvPr>
                                            <xdr:cNvSpPr/>
                                          </xdr:nvSpPr>
                                          <xdr:spPr>
                                            <a:xfrm>
                                              <a:off x="3147627" y="6005968"/>
                                              <a:ext cx="2480734" cy="259292"/>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Implement housing programmes &amp; projects  </a:t>
                                              </a:r>
                                            </a:p>
                                          </xdr:txBody>
                                        </xdr:sp>
                                        <xdr:sp macro="" textlink="">
                                          <xdr:nvSpPr>
                                            <xdr:cNvPr id="56" name="Rectangle 55">
                                              <a:extLst>
                                                <a:ext uri="{FF2B5EF4-FFF2-40B4-BE49-F238E27FC236}">
                                                  <a16:creationId xmlns:a16="http://schemas.microsoft.com/office/drawing/2014/main" id="{00000000-0008-0000-0600-000038000000}"/>
                                                </a:ext>
                                              </a:extLst>
                                            </xdr:cNvPr>
                                            <xdr:cNvSpPr/>
                                          </xdr:nvSpPr>
                                          <xdr:spPr>
                                            <a:xfrm>
                                              <a:off x="3154699" y="6638556"/>
                                              <a:ext cx="1924050" cy="259291"/>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Appoint service providers</a:t>
                                              </a:r>
                                            </a:p>
                                          </xdr:txBody>
                                        </xdr:sp>
                                        <xdr:sp macro="" textlink="">
                                          <xdr:nvSpPr>
                                            <xdr:cNvPr id="144" name="Rectangle 143">
                                              <a:extLst>
                                                <a:ext uri="{FF2B5EF4-FFF2-40B4-BE49-F238E27FC236}">
                                                  <a16:creationId xmlns:a16="http://schemas.microsoft.com/office/drawing/2014/main" id="{00000000-0008-0000-0600-000090000000}"/>
                                                </a:ext>
                                              </a:extLst>
                                            </xdr:cNvPr>
                                            <xdr:cNvSpPr/>
                                          </xdr:nvSpPr>
                                          <xdr:spPr>
                                            <a:xfrm>
                                              <a:off x="3118332" y="7298267"/>
                                              <a:ext cx="2112434" cy="259291"/>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Deliver on housing delivery targets</a:t>
                                              </a:r>
                                            </a:p>
                                          </xdr:txBody>
                                        </xdr:sp>
                                        <xdr:sp macro="" textlink="">
                                          <xdr:nvSpPr>
                                            <xdr:cNvPr id="142" name="Oval 141">
                                              <a:extLst>
                                                <a:ext uri="{FF2B5EF4-FFF2-40B4-BE49-F238E27FC236}">
                                                  <a16:creationId xmlns:a16="http://schemas.microsoft.com/office/drawing/2014/main" id="{00000000-0008-0000-0600-00008E000000}"/>
                                                </a:ext>
                                              </a:extLst>
                                            </xdr:cNvPr>
                                            <xdr:cNvSpPr/>
                                          </xdr:nvSpPr>
                                          <xdr:spPr>
                                            <a:xfrm>
                                              <a:off x="2466733" y="5596466"/>
                                              <a:ext cx="607484" cy="2166636"/>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t>EC</a:t>
                                              </a:r>
                                            </a:p>
                                            <a:p>
                                              <a:pPr algn="l"/>
                                              <a:r>
                                                <a:rPr lang="en-US" sz="1100"/>
                                                <a:t>FS</a:t>
                                              </a:r>
                                            </a:p>
                                            <a:p>
                                              <a:pPr algn="l"/>
                                              <a:r>
                                                <a:rPr lang="en-US" sz="1100"/>
                                                <a:t>GP</a:t>
                                              </a:r>
                                            </a:p>
                                            <a:p>
                                              <a:pPr algn="l"/>
                                              <a:r>
                                                <a:rPr lang="en-US" sz="1100"/>
                                                <a:t>KZN</a:t>
                                              </a:r>
                                            </a:p>
                                            <a:p>
                                              <a:pPr algn="l"/>
                                              <a:r>
                                                <a:rPr lang="en-US" sz="1100"/>
                                                <a:t>LP</a:t>
                                              </a:r>
                                            </a:p>
                                            <a:p>
                                              <a:pPr algn="l"/>
                                              <a:r>
                                                <a:rPr lang="en-US" sz="1100"/>
                                                <a:t>MP</a:t>
                                              </a:r>
                                            </a:p>
                                            <a:p>
                                              <a:pPr algn="l"/>
                                              <a:r>
                                                <a:rPr lang="en-US" sz="1100"/>
                                                <a:t>NC</a:t>
                                              </a:r>
                                            </a:p>
                                            <a:p>
                                              <a:pPr algn="l"/>
                                              <a:r>
                                                <a:rPr lang="en-US" sz="1100"/>
                                                <a:t>NW</a:t>
                                              </a:r>
                                            </a:p>
                                            <a:p>
                                              <a:pPr algn="l"/>
                                              <a:r>
                                                <a:rPr lang="en-US" sz="1100"/>
                                                <a:t>WC</a:t>
                                              </a:r>
                                            </a:p>
                                          </xdr:txBody>
                                        </xdr:sp>
                                        <xdr:cxnSp macro="">
                                          <xdr:nvCxnSpPr>
                                            <xdr:cNvPr id="145" name="Straight Connector 144">
                                              <a:extLst>
                                                <a:ext uri="{FF2B5EF4-FFF2-40B4-BE49-F238E27FC236}">
                                                  <a16:creationId xmlns:a16="http://schemas.microsoft.com/office/drawing/2014/main" id="{00000000-0008-0000-0600-000091000000}"/>
                                                </a:ext>
                                              </a:extLst>
                                            </xdr:cNvPr>
                                            <xdr:cNvCxnSpPr>
                                              <a:stCxn id="56" idx="3"/>
                                              <a:endCxn id="150" idx="1"/>
                                            </xdr:cNvCxnSpPr>
                                          </xdr:nvCxnSpPr>
                                          <xdr:spPr>
                                            <a:xfrm>
                                              <a:off x="5078748" y="6768202"/>
                                              <a:ext cx="1156951" cy="37411"/>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149" name="Rectangle 148">
                                              <a:extLst>
                                                <a:ext uri="{FF2B5EF4-FFF2-40B4-BE49-F238E27FC236}">
                                                  <a16:creationId xmlns:a16="http://schemas.microsoft.com/office/drawing/2014/main" id="{00000000-0008-0000-0600-000095000000}"/>
                                                </a:ext>
                                              </a:extLst>
                                            </xdr:cNvPr>
                                            <xdr:cNvSpPr/>
                                          </xdr:nvSpPr>
                                          <xdr:spPr>
                                            <a:xfrm>
                                              <a:off x="6235700" y="5865283"/>
                                              <a:ext cx="2108200" cy="606425"/>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baseline="0">
                                                  <a:latin typeface="Arial Narrow" panose="020B0606020202030204" pitchFamily="34" charset="0"/>
                                                </a:rPr>
                                                <a:t> Construction companies, consultants, other private sector service providers</a:t>
                                              </a:r>
                                            </a:p>
                                          </xdr:txBody>
                                        </xdr:sp>
                                        <xdr:sp macro="" textlink="">
                                          <xdr:nvSpPr>
                                            <xdr:cNvPr id="150" name="Rectangle 149">
                                              <a:extLst>
                                                <a:ext uri="{FF2B5EF4-FFF2-40B4-BE49-F238E27FC236}">
                                                  <a16:creationId xmlns:a16="http://schemas.microsoft.com/office/drawing/2014/main" id="{00000000-0008-0000-0600-000096000000}"/>
                                                </a:ext>
                                              </a:extLst>
                                            </xdr:cNvPr>
                                            <xdr:cNvSpPr/>
                                          </xdr:nvSpPr>
                                          <xdr:spPr>
                                            <a:xfrm>
                                              <a:off x="6235700" y="6675967"/>
                                              <a:ext cx="2108200" cy="259291"/>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Public entities</a:t>
                                              </a:r>
                                            </a:p>
                                          </xdr:txBody>
                                        </xdr:sp>
                                        <xdr:sp macro="" textlink="">
                                          <xdr:nvSpPr>
                                            <xdr:cNvPr id="151" name="Rectangle 150">
                                              <a:extLst>
                                                <a:ext uri="{FF2B5EF4-FFF2-40B4-BE49-F238E27FC236}">
                                                  <a16:creationId xmlns:a16="http://schemas.microsoft.com/office/drawing/2014/main" id="{00000000-0008-0000-0600-000097000000}"/>
                                                </a:ext>
                                              </a:extLst>
                                            </xdr:cNvPr>
                                            <xdr:cNvSpPr/>
                                          </xdr:nvSpPr>
                                          <xdr:spPr>
                                            <a:xfrm>
                                              <a:off x="6229350" y="7131050"/>
                                              <a:ext cx="2108200" cy="255058"/>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Municipalities/Municipal entities </a:t>
                                              </a:r>
                                            </a:p>
                                          </xdr:txBody>
                                        </xdr:sp>
                                        <xdr:cxnSp macro="">
                                          <xdr:nvCxnSpPr>
                                            <xdr:cNvPr id="153" name="Straight Connector 152">
                                              <a:extLst>
                                                <a:ext uri="{FF2B5EF4-FFF2-40B4-BE49-F238E27FC236}">
                                                  <a16:creationId xmlns:a16="http://schemas.microsoft.com/office/drawing/2014/main" id="{00000000-0008-0000-0600-000099000000}"/>
                                                </a:ext>
                                              </a:extLst>
                                            </xdr:cNvPr>
                                            <xdr:cNvCxnSpPr>
                                              <a:stCxn id="56" idx="3"/>
                                              <a:endCxn id="151" idx="1"/>
                                            </xdr:cNvCxnSpPr>
                                          </xdr:nvCxnSpPr>
                                          <xdr:spPr>
                                            <a:xfrm>
                                              <a:off x="5078748" y="6768202"/>
                                              <a:ext cx="1150602" cy="490377"/>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37" name="Straight Connector 236">
                                              <a:extLst>
                                                <a:ext uri="{FF2B5EF4-FFF2-40B4-BE49-F238E27FC236}">
                                                  <a16:creationId xmlns:a16="http://schemas.microsoft.com/office/drawing/2014/main" id="{00000000-0008-0000-0600-0000ED000000}"/>
                                                </a:ext>
                                              </a:extLst>
                                            </xdr:cNvPr>
                                            <xdr:cNvCxnSpPr/>
                                          </xdr:nvCxnSpPr>
                                          <xdr:spPr>
                                            <a:xfrm flipH="1">
                                              <a:off x="8352368" y="6794280"/>
                                              <a:ext cx="5909702" cy="0"/>
                                            </a:xfrm>
                                            <a:prstGeom prst="line">
                                              <a:avLst/>
                                            </a:prstGeom>
                                            <a:ln w="25400" cap="flat" cmpd="sng" algn="ctr">
                                              <a:solidFill>
                                                <a:schemeClr val="accent2"/>
                                              </a:solidFill>
                                              <a:prstDash val="lgDash"/>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grpSp>
                                      <xdr:grpSp>
                                        <xdr:nvGrpSpPr>
                                          <xdr:cNvPr id="285" name="Group 284">
                                            <a:extLst>
                                              <a:ext uri="{FF2B5EF4-FFF2-40B4-BE49-F238E27FC236}">
                                                <a16:creationId xmlns:a16="http://schemas.microsoft.com/office/drawing/2014/main" id="{00000000-0008-0000-0600-00001D010000}"/>
                                              </a:ext>
                                            </a:extLst>
                                          </xdr:cNvPr>
                                          <xdr:cNvGrpSpPr/>
                                        </xdr:nvGrpSpPr>
                                        <xdr:grpSpPr>
                                          <a:xfrm>
                                            <a:off x="-2588742" y="5987910"/>
                                            <a:ext cx="16833917" cy="4230507"/>
                                            <a:chOff x="-2588742" y="5987910"/>
                                            <a:chExt cx="16833917" cy="4230507"/>
                                          </a:xfrm>
                                        </xdr:grpSpPr>
                                        <xdr:sp macro="" textlink="">
                                          <xdr:nvSpPr>
                                            <xdr:cNvPr id="4" name="Rectangle 3">
                                              <a:extLst>
                                                <a:ext uri="{FF2B5EF4-FFF2-40B4-BE49-F238E27FC236}">
                                                  <a16:creationId xmlns:a16="http://schemas.microsoft.com/office/drawing/2014/main" id="{00000000-0008-0000-0600-000004000000}"/>
                                                </a:ext>
                                              </a:extLst>
                                            </xdr:cNvPr>
                                            <xdr:cNvSpPr/>
                                          </xdr:nvSpPr>
                                          <xdr:spPr>
                                            <a:xfrm rot="16200000">
                                              <a:off x="-3205520" y="8946104"/>
                                              <a:ext cx="1601195" cy="367639"/>
                                            </a:xfrm>
                                            <a:prstGeom prst="rect">
                                              <a:avLst/>
                                            </a:prstGeom>
                                            <a:solidFill>
                                              <a:schemeClr val="bg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i="1">
                                                  <a:latin typeface="Arial Narrow" panose="020B0606020202030204" pitchFamily="34" charset="0"/>
                                                </a:rPr>
                                                <a:t>Local Government</a:t>
                                              </a:r>
                                            </a:p>
                                          </xdr:txBody>
                                        </xdr:sp>
                                        <xdr:cxnSp macro="">
                                          <xdr:nvCxnSpPr>
                                            <xdr:cNvPr id="33" name="Straight Connector 32">
                                              <a:extLst>
                                                <a:ext uri="{FF2B5EF4-FFF2-40B4-BE49-F238E27FC236}">
                                                  <a16:creationId xmlns:a16="http://schemas.microsoft.com/office/drawing/2014/main" id="{00000000-0008-0000-0600-000021000000}"/>
                                                </a:ext>
                                              </a:extLst>
                                            </xdr:cNvPr>
                                            <xdr:cNvCxnSpPr>
                                              <a:stCxn id="181" idx="2"/>
                                            </xdr:cNvCxnSpPr>
                                          </xdr:nvCxnSpPr>
                                          <xdr:spPr>
                                            <a:xfrm>
                                              <a:off x="1898709" y="9197801"/>
                                              <a:ext cx="443780"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181" name="Rectangle 180">
                                              <a:extLst>
                                                <a:ext uri="{FF2B5EF4-FFF2-40B4-BE49-F238E27FC236}">
                                                  <a16:creationId xmlns:a16="http://schemas.microsoft.com/office/drawing/2014/main" id="{00000000-0008-0000-0600-0000B5000000}"/>
                                                </a:ext>
                                              </a:extLst>
                                            </xdr:cNvPr>
                                            <xdr:cNvSpPr/>
                                          </xdr:nvSpPr>
                                          <xdr:spPr>
                                            <a:xfrm rot="16200000">
                                              <a:off x="653943" y="8876785"/>
                                              <a:ext cx="1847502" cy="64203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Municipalities </a:t>
                                              </a:r>
                                            </a:p>
                                            <a:p>
                                              <a:pPr algn="ctr"/>
                                              <a:r>
                                                <a:rPr lang="en-ZA" sz="1100">
                                                  <a:latin typeface="Arial Narrow" panose="020B0606020202030204" pitchFamily="34" charset="0"/>
                                                </a:rPr>
                                                <a:t>(Local,</a:t>
                                              </a:r>
                                              <a:r>
                                                <a:rPr lang="en-ZA" sz="1100" baseline="0">
                                                  <a:latin typeface="Arial Narrow" panose="020B0606020202030204" pitchFamily="34" charset="0"/>
                                                </a:rPr>
                                                <a:t> District &amp; Metro)</a:t>
                                              </a:r>
                                              <a:endParaRPr lang="en-ZA" sz="1100">
                                                <a:latin typeface="Arial Narrow" panose="020B0606020202030204" pitchFamily="34" charset="0"/>
                                              </a:endParaRPr>
                                            </a:p>
                                          </xdr:txBody>
                                        </xdr:sp>
                                        <xdr:sp macro="" textlink="">
                                          <xdr:nvSpPr>
                                            <xdr:cNvPr id="189" name="Rectangle 188">
                                              <a:extLst>
                                                <a:ext uri="{FF2B5EF4-FFF2-40B4-BE49-F238E27FC236}">
                                                  <a16:creationId xmlns:a16="http://schemas.microsoft.com/office/drawing/2014/main" id="{00000000-0008-0000-0600-0000BD000000}"/>
                                                </a:ext>
                                              </a:extLst>
                                            </xdr:cNvPr>
                                            <xdr:cNvSpPr/>
                                          </xdr:nvSpPr>
                                          <xdr:spPr>
                                            <a:xfrm>
                                              <a:off x="2577346" y="8634412"/>
                                              <a:ext cx="2477620" cy="450102"/>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Implement housing and related projects  −informed by IDP and SDBIP  </a:t>
                                              </a:r>
                                            </a:p>
                                          </xdr:txBody>
                                        </xdr:sp>
                                        <xdr:sp macro="" textlink="">
                                          <xdr:nvSpPr>
                                            <xdr:cNvPr id="190" name="Rectangle 189">
                                              <a:extLst>
                                                <a:ext uri="{FF2B5EF4-FFF2-40B4-BE49-F238E27FC236}">
                                                  <a16:creationId xmlns:a16="http://schemas.microsoft.com/office/drawing/2014/main" id="{00000000-0008-0000-0600-0000BE000000}"/>
                                                </a:ext>
                                              </a:extLst>
                                            </xdr:cNvPr>
                                            <xdr:cNvSpPr/>
                                          </xdr:nvSpPr>
                                          <xdr:spPr>
                                            <a:xfrm>
                                              <a:off x="8130481" y="8650349"/>
                                              <a:ext cx="2480733" cy="455288"/>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Project manage and implement housing programmes &amp; project on behalf of provinces</a:t>
                                              </a:r>
                                            </a:p>
                                          </xdr:txBody>
                                        </xdr:sp>
                                        <xdr:sp macro="" textlink="">
                                          <xdr:nvSpPr>
                                            <xdr:cNvPr id="202" name="Rectangle 201">
                                              <a:extLst>
                                                <a:ext uri="{FF2B5EF4-FFF2-40B4-BE49-F238E27FC236}">
                                                  <a16:creationId xmlns:a16="http://schemas.microsoft.com/office/drawing/2014/main" id="{00000000-0008-0000-0600-0000CA000000}"/>
                                                </a:ext>
                                              </a:extLst>
                                            </xdr:cNvPr>
                                            <xdr:cNvSpPr/>
                                          </xdr:nvSpPr>
                                          <xdr:spPr>
                                            <a:xfrm>
                                              <a:off x="5365491" y="8641884"/>
                                              <a:ext cx="2481854" cy="450102"/>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Undertake housing related infrastructure development</a:t>
                                              </a:r>
                                            </a:p>
                                          </xdr:txBody>
                                        </xdr:sp>
                                        <xdr:sp macro="" textlink="">
                                          <xdr:nvSpPr>
                                            <xdr:cNvPr id="203" name="Rectangle 202">
                                              <a:extLst>
                                                <a:ext uri="{FF2B5EF4-FFF2-40B4-BE49-F238E27FC236}">
                                                  <a16:creationId xmlns:a16="http://schemas.microsoft.com/office/drawing/2014/main" id="{00000000-0008-0000-0600-0000CB000000}"/>
                                                </a:ext>
                                              </a:extLst>
                                            </xdr:cNvPr>
                                            <xdr:cNvSpPr/>
                                          </xdr:nvSpPr>
                                          <xdr:spPr>
                                            <a:xfrm>
                                              <a:off x="10885759" y="8655579"/>
                                              <a:ext cx="2460451" cy="455288"/>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Appoint service providers</a:t>
                                              </a:r>
                                            </a:p>
                                          </xdr:txBody>
                                        </xdr:sp>
                                        <xdr:grpSp>
                                          <xdr:nvGrpSpPr>
                                            <xdr:cNvPr id="243" name="Group 242">
                                              <a:extLst>
                                                <a:ext uri="{FF2B5EF4-FFF2-40B4-BE49-F238E27FC236}">
                                                  <a16:creationId xmlns:a16="http://schemas.microsoft.com/office/drawing/2014/main" id="{00000000-0008-0000-0600-0000F3000000}"/>
                                                </a:ext>
                                              </a:extLst>
                                            </xdr:cNvPr>
                                            <xdr:cNvGrpSpPr/>
                                          </xdr:nvGrpSpPr>
                                          <xdr:grpSpPr>
                                            <a:xfrm>
                                              <a:off x="2342488" y="8227314"/>
                                              <a:ext cx="493478" cy="1977043"/>
                                              <a:chOff x="2300116" y="8178262"/>
                                              <a:chExt cx="488319" cy="1193882"/>
                                            </a:xfrm>
                                          </xdr:grpSpPr>
                                          <xdr:cxnSp macro="">
                                            <xdr:nvCxnSpPr>
                                              <xdr:cNvPr id="38" name="Straight Connector 37">
                                                <a:extLst>
                                                  <a:ext uri="{FF2B5EF4-FFF2-40B4-BE49-F238E27FC236}">
                                                    <a16:creationId xmlns:a16="http://schemas.microsoft.com/office/drawing/2014/main" id="{00000000-0008-0000-0600-000026000000}"/>
                                                  </a:ext>
                                                </a:extLst>
                                              </xdr:cNvPr>
                                              <xdr:cNvCxnSpPr/>
                                            </xdr:nvCxnSpPr>
                                            <xdr:spPr>
                                              <a:xfrm flipV="1">
                                                <a:off x="2300116" y="8178262"/>
                                                <a:ext cx="17807" cy="1193882"/>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07" name="Straight Connector 206">
                                                <a:extLst>
                                                  <a:ext uri="{FF2B5EF4-FFF2-40B4-BE49-F238E27FC236}">
                                                    <a16:creationId xmlns:a16="http://schemas.microsoft.com/office/drawing/2014/main" id="{00000000-0008-0000-0600-0000CF000000}"/>
                                                  </a:ext>
                                                </a:extLst>
                                              </xdr:cNvPr>
                                              <xdr:cNvCxnSpPr/>
                                            </xdr:nvCxnSpPr>
                                            <xdr:spPr>
                                              <a:xfrm>
                                                <a:off x="2311584" y="8181985"/>
                                                <a:ext cx="476851" cy="1"/>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08" name="Straight Connector 207">
                                                <a:extLst>
                                                  <a:ext uri="{FF2B5EF4-FFF2-40B4-BE49-F238E27FC236}">
                                                    <a16:creationId xmlns:a16="http://schemas.microsoft.com/office/drawing/2014/main" id="{00000000-0008-0000-0600-0000D0000000}"/>
                                                  </a:ext>
                                                </a:extLst>
                                              </xdr:cNvPr>
                                              <xdr:cNvCxnSpPr/>
                                            </xdr:nvCxnSpPr>
                                            <xdr:spPr>
                                              <a:xfrm flipH="1">
                                                <a:off x="2310454" y="9369922"/>
                                                <a:ext cx="476167"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grpSp>
                                          <xdr:nvGrpSpPr>
                                            <xdr:cNvPr id="1048" name="Group 1047">
                                              <a:extLst>
                                                <a:ext uri="{FF2B5EF4-FFF2-40B4-BE49-F238E27FC236}">
                                                  <a16:creationId xmlns:a16="http://schemas.microsoft.com/office/drawing/2014/main" id="{00000000-0008-0000-0600-000018040000}"/>
                                                </a:ext>
                                              </a:extLst>
                                            </xdr:cNvPr>
                                            <xdr:cNvGrpSpPr/>
                                          </xdr:nvGrpSpPr>
                                          <xdr:grpSpPr>
                                            <a:xfrm>
                                              <a:off x="13275542" y="8241374"/>
                                              <a:ext cx="483651" cy="1977043"/>
                                              <a:chOff x="13946071" y="8368706"/>
                                              <a:chExt cx="480486" cy="1223022"/>
                                            </a:xfrm>
                                          </xdr:grpSpPr>
                                          <xdr:cxnSp macro="">
                                            <xdr:nvCxnSpPr>
                                              <xdr:cNvPr id="221" name="Straight Connector 220">
                                                <a:extLst>
                                                  <a:ext uri="{FF2B5EF4-FFF2-40B4-BE49-F238E27FC236}">
                                                    <a16:creationId xmlns:a16="http://schemas.microsoft.com/office/drawing/2014/main" id="{00000000-0008-0000-0600-0000DD000000}"/>
                                                  </a:ext>
                                                </a:extLst>
                                              </xdr:cNvPr>
                                              <xdr:cNvCxnSpPr/>
                                            </xdr:nvCxnSpPr>
                                            <xdr:spPr>
                                              <a:xfrm>
                                                <a:off x="13947757" y="8368782"/>
                                                <a:ext cx="478800"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23" name="Straight Connector 222">
                                                <a:extLst>
                                                  <a:ext uri="{FF2B5EF4-FFF2-40B4-BE49-F238E27FC236}">
                                                    <a16:creationId xmlns:a16="http://schemas.microsoft.com/office/drawing/2014/main" id="{00000000-0008-0000-0600-0000DF000000}"/>
                                                  </a:ext>
                                                </a:extLst>
                                              </xdr:cNvPr>
                                              <xdr:cNvCxnSpPr/>
                                            </xdr:nvCxnSpPr>
                                            <xdr:spPr>
                                              <a:xfrm>
                                                <a:off x="13946071" y="9588776"/>
                                                <a:ext cx="478800"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24" name="Straight Connector 223">
                                                <a:extLst>
                                                  <a:ext uri="{FF2B5EF4-FFF2-40B4-BE49-F238E27FC236}">
                                                    <a16:creationId xmlns:a16="http://schemas.microsoft.com/office/drawing/2014/main" id="{00000000-0008-0000-0600-0000E0000000}"/>
                                                  </a:ext>
                                                </a:extLst>
                                              </xdr:cNvPr>
                                              <xdr:cNvCxnSpPr/>
                                            </xdr:nvCxnSpPr>
                                            <xdr:spPr>
                                              <a:xfrm>
                                                <a:off x="14422257" y="8368706"/>
                                                <a:ext cx="0" cy="1223022"/>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77" name="Rectangle 276">
                                              <a:extLst>
                                                <a:ext uri="{FF2B5EF4-FFF2-40B4-BE49-F238E27FC236}">
                                                  <a16:creationId xmlns:a16="http://schemas.microsoft.com/office/drawing/2014/main" id="{00000000-0008-0000-0600-000015010000}"/>
                                                </a:ext>
                                              </a:extLst>
                                            </xdr:cNvPr>
                                            <xdr:cNvSpPr/>
                                          </xdr:nvSpPr>
                                          <xdr:spPr>
                                            <a:xfrm>
                                              <a:off x="4184518" y="9382718"/>
                                              <a:ext cx="2107080" cy="259291"/>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 Municipal officials/entities </a:t>
                                              </a:r>
                                            </a:p>
                                          </xdr:txBody>
                                        </xdr:sp>
                                        <xdr:cxnSp macro="">
                                          <xdr:nvCxnSpPr>
                                            <xdr:cNvPr id="278" name="Straight Connector 277">
                                              <a:extLst>
                                                <a:ext uri="{FF2B5EF4-FFF2-40B4-BE49-F238E27FC236}">
                                                  <a16:creationId xmlns:a16="http://schemas.microsoft.com/office/drawing/2014/main" id="{00000000-0008-0000-0600-000016010000}"/>
                                                </a:ext>
                                              </a:extLst>
                                            </xdr:cNvPr>
                                            <xdr:cNvCxnSpPr>
                                              <a:endCxn id="277" idx="0"/>
                                            </xdr:cNvCxnSpPr>
                                          </xdr:nvCxnSpPr>
                                          <xdr:spPr>
                                            <a:xfrm>
                                              <a:off x="5055338" y="9078538"/>
                                              <a:ext cx="184836" cy="304179"/>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81" name="Straight Connector 280">
                                              <a:extLst>
                                                <a:ext uri="{FF2B5EF4-FFF2-40B4-BE49-F238E27FC236}">
                                                  <a16:creationId xmlns:a16="http://schemas.microsoft.com/office/drawing/2014/main" id="{00000000-0008-0000-0600-000019010000}"/>
                                                </a:ext>
                                              </a:extLst>
                                            </xdr:cNvPr>
                                            <xdr:cNvCxnSpPr>
                                              <a:endCxn id="277" idx="0"/>
                                            </xdr:cNvCxnSpPr>
                                          </xdr:nvCxnSpPr>
                                          <xdr:spPr>
                                            <a:xfrm flipH="1">
                                              <a:off x="5240175" y="9084888"/>
                                              <a:ext cx="124198" cy="297829"/>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297" name="Straight Connector 296">
                                              <a:extLst>
                                                <a:ext uri="{FF2B5EF4-FFF2-40B4-BE49-F238E27FC236}">
                                                  <a16:creationId xmlns:a16="http://schemas.microsoft.com/office/drawing/2014/main" id="{00000000-0008-0000-0600-000029010000}"/>
                                                </a:ext>
                                              </a:extLst>
                                            </xdr:cNvPr>
                                            <xdr:cNvCxnSpPr/>
                                          </xdr:nvCxnSpPr>
                                          <xdr:spPr>
                                            <a:xfrm flipH="1">
                                              <a:off x="12850282" y="10126133"/>
                                              <a:ext cx="1340467" cy="0"/>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98" name="Straight Connector 297">
                                              <a:extLst>
                                                <a:ext uri="{FF2B5EF4-FFF2-40B4-BE49-F238E27FC236}">
                                                  <a16:creationId xmlns:a16="http://schemas.microsoft.com/office/drawing/2014/main" id="{00000000-0008-0000-0600-00002A010000}"/>
                                                </a:ext>
                                              </a:extLst>
                                            </xdr:cNvPr>
                                            <xdr:cNvCxnSpPr/>
                                          </xdr:nvCxnSpPr>
                                          <xdr:spPr>
                                            <a:xfrm>
                                              <a:off x="14245175" y="5987910"/>
                                              <a:ext cx="0" cy="4131135"/>
                                            </a:xfrm>
                                            <a:prstGeom prst="line">
                                              <a:avLst/>
                                            </a:prstGeom>
                                            <a:ln w="25400" cap="flat" cmpd="sng" algn="ctr">
                                              <a:solidFill>
                                                <a:schemeClr val="accent2"/>
                                              </a:solidFill>
                                              <a:prstDash val="lg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04" name="Straight Connector 303">
                                              <a:extLst>
                                                <a:ext uri="{FF2B5EF4-FFF2-40B4-BE49-F238E27FC236}">
                                                  <a16:creationId xmlns:a16="http://schemas.microsoft.com/office/drawing/2014/main" id="{00000000-0008-0000-0600-000030010000}"/>
                                                </a:ext>
                                              </a:extLst>
                                            </xdr:cNvPr>
                                            <xdr:cNvCxnSpPr>
                                              <a:endCxn id="315" idx="2"/>
                                            </xdr:cNvCxnSpPr>
                                          </xdr:nvCxnSpPr>
                                          <xdr:spPr>
                                            <a:xfrm flipH="1" flipV="1">
                                              <a:off x="12786464" y="9952721"/>
                                              <a:ext cx="0" cy="186267"/>
                                            </a:xfrm>
                                            <a:prstGeom prst="line">
                                              <a:avLst/>
                                            </a:prstGeom>
                                            <a:ln w="25400" cap="flat" cmpd="sng" algn="ctr">
                                              <a:solidFill>
                                                <a:schemeClr val="accent2"/>
                                              </a:solidFill>
                                              <a:prstDash val="lgDash"/>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sp macro="" textlink="">
                                          <xdr:nvSpPr>
                                            <xdr:cNvPr id="311" name="Rectangle 310">
                                              <a:extLst>
                                                <a:ext uri="{FF2B5EF4-FFF2-40B4-BE49-F238E27FC236}">
                                                  <a16:creationId xmlns:a16="http://schemas.microsoft.com/office/drawing/2014/main" id="{00000000-0008-0000-0600-000037010000}"/>
                                                </a:ext>
                                              </a:extLst>
                                            </xdr:cNvPr>
                                            <xdr:cNvSpPr/>
                                          </xdr:nvSpPr>
                                          <xdr:spPr>
                                            <a:xfrm>
                                              <a:off x="10907922" y="9463773"/>
                                              <a:ext cx="1178983" cy="482599"/>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baseline="0">
                                                  <a:latin typeface="Arial Narrow" panose="020B0606020202030204" pitchFamily="34" charset="0"/>
                                                </a:rPr>
                                                <a:t>Private sector service providers</a:t>
                                              </a:r>
                                            </a:p>
                                          </xdr:txBody>
                                        </xdr:sp>
                                        <xdr:cxnSp macro="">
                                          <xdr:nvCxnSpPr>
                                            <xdr:cNvPr id="313" name="Straight Connector 312">
                                              <a:extLst>
                                                <a:ext uri="{FF2B5EF4-FFF2-40B4-BE49-F238E27FC236}">
                                                  <a16:creationId xmlns:a16="http://schemas.microsoft.com/office/drawing/2014/main" id="{00000000-0008-0000-0600-000039010000}"/>
                                                </a:ext>
                                              </a:extLst>
                                            </xdr:cNvPr>
                                            <xdr:cNvCxnSpPr>
                                              <a:stCxn id="311" idx="0"/>
                                              <a:endCxn id="203" idx="2"/>
                                            </xdr:cNvCxnSpPr>
                                          </xdr:nvCxnSpPr>
                                          <xdr:spPr>
                                            <a:xfrm flipV="1">
                                              <a:off x="11495297" y="9110866"/>
                                              <a:ext cx="620688" cy="352906"/>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315" name="Rectangle 314">
                                              <a:extLst>
                                                <a:ext uri="{FF2B5EF4-FFF2-40B4-BE49-F238E27FC236}">
                                                  <a16:creationId xmlns:a16="http://schemas.microsoft.com/office/drawing/2014/main" id="{00000000-0008-0000-0600-00003B010000}"/>
                                                </a:ext>
                                              </a:extLst>
                                            </xdr:cNvPr>
                                            <xdr:cNvSpPr/>
                                          </xdr:nvSpPr>
                                          <xdr:spPr>
                                            <a:xfrm>
                                              <a:off x="12199089" y="9470123"/>
                                              <a:ext cx="1178984" cy="482599"/>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baseline="0">
                                                  <a:latin typeface="Arial Narrow" panose="020B0606020202030204" pitchFamily="34" charset="0"/>
                                                </a:rPr>
                                                <a:t>Public entities</a:t>
                                              </a:r>
                                            </a:p>
                                            <a:p>
                                              <a:pPr algn="ctr"/>
                                              <a:endParaRPr lang="en-ZA" sz="1100" baseline="0">
                                                <a:latin typeface="Arial Narrow" panose="020B0606020202030204" pitchFamily="34" charset="0"/>
                                              </a:endParaRPr>
                                            </a:p>
                                          </xdr:txBody>
                                        </xdr:sp>
                                        <xdr:cxnSp macro="">
                                          <xdr:nvCxnSpPr>
                                            <xdr:cNvPr id="320" name="Straight Connector 319">
                                              <a:extLst>
                                                <a:ext uri="{FF2B5EF4-FFF2-40B4-BE49-F238E27FC236}">
                                                  <a16:creationId xmlns:a16="http://schemas.microsoft.com/office/drawing/2014/main" id="{00000000-0008-0000-0600-000040010000}"/>
                                                </a:ext>
                                              </a:extLst>
                                            </xdr:cNvPr>
                                            <xdr:cNvCxnSpPr>
                                              <a:stCxn id="315" idx="0"/>
                                              <a:endCxn id="203" idx="2"/>
                                            </xdr:cNvCxnSpPr>
                                          </xdr:nvCxnSpPr>
                                          <xdr:spPr>
                                            <a:xfrm flipH="1" flipV="1">
                                              <a:off x="12115985" y="9110866"/>
                                              <a:ext cx="670478" cy="359256"/>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grpSp>
                                        <xdr:nvGrpSpPr>
                                          <xdr:cNvPr id="283" name="Group 282">
                                            <a:extLst>
                                              <a:ext uri="{FF2B5EF4-FFF2-40B4-BE49-F238E27FC236}">
                                                <a16:creationId xmlns:a16="http://schemas.microsoft.com/office/drawing/2014/main" id="{00000000-0008-0000-0600-00001B010000}"/>
                                              </a:ext>
                                            </a:extLst>
                                          </xdr:cNvPr>
                                          <xdr:cNvGrpSpPr/>
                                        </xdr:nvGrpSpPr>
                                        <xdr:grpSpPr>
                                          <a:xfrm>
                                            <a:off x="1300694" y="2916767"/>
                                            <a:ext cx="16771044" cy="3069244"/>
                                            <a:chOff x="1300694" y="2916767"/>
                                            <a:chExt cx="16771044" cy="3069244"/>
                                          </a:xfrm>
                                        </xdr:grpSpPr>
                                        <xdr:grpSp>
                                          <xdr:nvGrpSpPr>
                                            <xdr:cNvPr id="57" name="Group 56">
                                              <a:extLst>
                                                <a:ext uri="{FF2B5EF4-FFF2-40B4-BE49-F238E27FC236}">
                                                  <a16:creationId xmlns:a16="http://schemas.microsoft.com/office/drawing/2014/main" id="{00000000-0008-0000-0600-000039000000}"/>
                                                </a:ext>
                                              </a:extLst>
                                            </xdr:cNvPr>
                                            <xdr:cNvGrpSpPr/>
                                          </xdr:nvGrpSpPr>
                                          <xdr:grpSpPr>
                                            <a:xfrm>
                                              <a:off x="1300694" y="3037423"/>
                                              <a:ext cx="1405464" cy="2417230"/>
                                              <a:chOff x="625477" y="1699330"/>
                                              <a:chExt cx="1396998" cy="1644641"/>
                                            </a:xfrm>
                                          </xdr:grpSpPr>
                                          <xdr:sp macro="" textlink="">
                                            <xdr:nvSpPr>
                                              <xdr:cNvPr id="2" name="Rectangle 1">
                                                <a:extLst>
                                                  <a:ext uri="{FF2B5EF4-FFF2-40B4-BE49-F238E27FC236}">
                                                    <a16:creationId xmlns:a16="http://schemas.microsoft.com/office/drawing/2014/main" id="{00000000-0008-0000-0600-000002000000}"/>
                                                  </a:ext>
                                                </a:extLst>
                                              </xdr:cNvPr>
                                              <xdr:cNvSpPr/>
                                            </xdr:nvSpPr>
                                            <xdr:spPr>
                                              <a:xfrm rot="16200000">
                                                <a:off x="112720" y="2212087"/>
                                                <a:ext cx="1644641" cy="619127"/>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mn-lt"/>
                                                    <a:ea typeface="+mn-ea"/>
                                                    <a:cs typeface="+mn-cs"/>
                                                  </a:rPr>
                                                  <a:t>Department of Human Settlements</a:t>
                                                </a:r>
                                                <a:r>
                                                  <a:rPr lang="en-ZA" sz="1100">
                                                    <a:solidFill>
                                                      <a:schemeClr val="dk1"/>
                                                    </a:solidFill>
                                                    <a:latin typeface="Arial Narrow" panose="020B0606020202030204" pitchFamily="34" charset="0"/>
                                                    <a:ea typeface="+mn-ea"/>
                                                    <a:cs typeface="+mn-cs"/>
                                                  </a:rPr>
                                                  <a:t> </a:t>
                                                </a:r>
                                              </a:p>
                                            </xdr:txBody>
                                          </xdr:sp>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flipH="1">
                                                <a:off x="1625600" y="2331880"/>
                                                <a:ext cx="0" cy="88136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631950" y="2337191"/>
                                                <a:ext cx="390525"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1241425" y="2758033"/>
                                                <a:ext cx="377825"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616075" y="3211764"/>
                                                <a:ext cx="390525"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7" name="Rectangle 16">
                                              <a:extLst>
                                                <a:ext uri="{FF2B5EF4-FFF2-40B4-BE49-F238E27FC236}">
                                                  <a16:creationId xmlns:a16="http://schemas.microsoft.com/office/drawing/2014/main" id="{00000000-0008-0000-0600-000011000000}"/>
                                                </a:ext>
                                              </a:extLst>
                                            </xdr:cNvPr>
                                            <xdr:cNvSpPr/>
                                          </xdr:nvSpPr>
                                          <xdr:spPr>
                                            <a:xfrm>
                                              <a:off x="2435225" y="4192058"/>
                                              <a:ext cx="1192742" cy="259292"/>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Determine</a:t>
                                              </a:r>
                                              <a:r>
                                                <a:rPr lang="en-ZA" sz="1100" baseline="0">
                                                  <a:latin typeface="Arial Narrow" panose="020B0606020202030204" pitchFamily="34" charset="0"/>
                                                </a:rPr>
                                                <a:t> </a:t>
                                              </a:r>
                                              <a:r>
                                                <a:rPr lang="en-ZA" sz="1100">
                                                  <a:latin typeface="Arial Narrow" panose="020B0606020202030204" pitchFamily="34" charset="0"/>
                                                </a:rPr>
                                                <a:t>Policy </a:t>
                                              </a:r>
                                            </a:p>
                                          </xdr:txBody>
                                        </xdr:sp>
                                        <xdr:sp macro="" textlink="">
                                          <xdr:nvSpPr>
                                            <xdr:cNvPr id="45" name="Rectangle 44">
                                              <a:extLst>
                                                <a:ext uri="{FF2B5EF4-FFF2-40B4-BE49-F238E27FC236}">
                                                  <a16:creationId xmlns:a16="http://schemas.microsoft.com/office/drawing/2014/main" id="{00000000-0008-0000-0600-00002D000000}"/>
                                                </a:ext>
                                              </a:extLst>
                                            </xdr:cNvPr>
                                            <xdr:cNvSpPr/>
                                          </xdr:nvSpPr>
                                          <xdr:spPr>
                                            <a:xfrm>
                                              <a:off x="2950633" y="2916767"/>
                                              <a:ext cx="2203450" cy="859366"/>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White</a:t>
                                              </a:r>
                                              <a:r>
                                                <a:rPr lang="en-ZA" sz="1100" baseline="0">
                                                  <a:latin typeface="Arial Narrow" panose="020B0606020202030204" pitchFamily="34" charset="0"/>
                                                </a:rPr>
                                                <a:t> Paper</a:t>
                                              </a:r>
                                            </a:p>
                                            <a:p>
                                              <a:pPr algn="ctr"/>
                                              <a:r>
                                                <a:rPr lang="en-US" sz="900" i="1">
                                                  <a:solidFill>
                                                    <a:schemeClr val="dk1"/>
                                                  </a:solidFill>
                                                  <a:effectLst/>
                                                  <a:latin typeface="+mn-lt"/>
                                                  <a:ea typeface="+mn-ea"/>
                                                  <a:cs typeface="+mn-cs"/>
                                                </a:rPr>
                                                <a:t>sets out the national housing strategy for government which aims to improve the quality of living for all South Africans especially low income households</a:t>
                                              </a:r>
                                              <a:r>
                                                <a:rPr lang="en-ZA" sz="900" i="1">
                                                  <a:latin typeface="Arial Narrow" panose="020B0606020202030204" pitchFamily="34" charset="0"/>
                                                </a:rPr>
                                                <a:t> </a:t>
                                              </a:r>
                                            </a:p>
                                          </xdr:txBody>
                                        </xdr:sp>
                                        <xdr:sp macro="" textlink="">
                                          <xdr:nvSpPr>
                                            <xdr:cNvPr id="46" name="Rectangle 45">
                                              <a:extLst>
                                                <a:ext uri="{FF2B5EF4-FFF2-40B4-BE49-F238E27FC236}">
                                                  <a16:creationId xmlns:a16="http://schemas.microsoft.com/office/drawing/2014/main" id="{00000000-0008-0000-0600-00002E000000}"/>
                                                </a:ext>
                                              </a:extLst>
                                            </xdr:cNvPr>
                                            <xdr:cNvSpPr/>
                                          </xdr:nvSpPr>
                                          <xdr:spPr>
                                            <a:xfrm>
                                              <a:off x="6101638" y="2982094"/>
                                              <a:ext cx="2338917" cy="72390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Housing</a:t>
                                              </a:r>
                                              <a:r>
                                                <a:rPr lang="en-ZA" sz="1100" baseline="0">
                                                  <a:latin typeface="Arial Narrow" panose="020B0606020202030204" pitchFamily="34" charset="0"/>
                                                </a:rPr>
                                                <a:t> Code</a:t>
                                              </a:r>
                                            </a:p>
                                            <a:p>
                                              <a:pPr algn="ctr"/>
                                              <a:r>
                                                <a:rPr lang="en-US" sz="900" i="1">
                                                  <a:solidFill>
                                                    <a:schemeClr val="dk1"/>
                                                  </a:solidFill>
                                                  <a:effectLst/>
                                                  <a:latin typeface="+mn-lt"/>
                                                  <a:ea typeface="+mn-ea"/>
                                                  <a:cs typeface="+mn-cs"/>
                                                </a:rPr>
                                                <a:t>policy principles, guidelines and norms and standards which apply to housing programmes </a:t>
                                              </a:r>
                                              <a:endParaRPr lang="en-ZA" sz="1100" i="1">
                                                <a:latin typeface="Arial Narrow" panose="020B0606020202030204" pitchFamily="34" charset="0"/>
                                              </a:endParaRPr>
                                            </a:p>
                                          </xdr:txBody>
                                        </xdr:sp>
                                        <xdr:sp macro="" textlink="">
                                          <xdr:nvSpPr>
                                            <xdr:cNvPr id="47" name="Rectangle 46">
                                              <a:extLst>
                                                <a:ext uri="{FF2B5EF4-FFF2-40B4-BE49-F238E27FC236}">
                                                  <a16:creationId xmlns:a16="http://schemas.microsoft.com/office/drawing/2014/main" id="{00000000-0008-0000-0600-00002F000000}"/>
                                                </a:ext>
                                              </a:extLst>
                                            </xdr:cNvPr>
                                            <xdr:cNvSpPr/>
                                          </xdr:nvSpPr>
                                          <xdr:spPr>
                                            <a:xfrm>
                                              <a:off x="3924300" y="4201583"/>
                                              <a:ext cx="1048808" cy="259292"/>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Set Guidelines </a:t>
                                              </a:r>
                                            </a:p>
                                          </xdr:txBody>
                                        </xdr:sp>
                                        <xdr:sp macro="" textlink="">
                                          <xdr:nvSpPr>
                                            <xdr:cNvPr id="48" name="Rectangle 47">
                                              <a:extLst>
                                                <a:ext uri="{FF2B5EF4-FFF2-40B4-BE49-F238E27FC236}">
                                                  <a16:creationId xmlns:a16="http://schemas.microsoft.com/office/drawing/2014/main" id="{00000000-0008-0000-0600-000030000000}"/>
                                                </a:ext>
                                              </a:extLst>
                                            </xdr:cNvPr>
                                            <xdr:cNvSpPr/>
                                          </xdr:nvSpPr>
                                          <xdr:spPr>
                                            <a:xfrm>
                                              <a:off x="5285317" y="4201582"/>
                                              <a:ext cx="1924050" cy="262167"/>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Design</a:t>
                                              </a:r>
                                              <a:r>
                                                <a:rPr lang="en-ZA" sz="1100" baseline="0">
                                                  <a:latin typeface="Arial Narrow" panose="020B0606020202030204" pitchFamily="34" charset="0"/>
                                                </a:rPr>
                                                <a:t> housing programmes</a:t>
                                              </a:r>
                                              <a:endParaRPr lang="en-ZA" sz="1100">
                                                <a:latin typeface="Arial Narrow" panose="020B0606020202030204" pitchFamily="34" charset="0"/>
                                              </a:endParaRPr>
                                            </a:p>
                                          </xdr:txBody>
                                        </xdr:sp>
                                        <xdr:sp macro="" textlink="">
                                          <xdr:nvSpPr>
                                            <xdr:cNvPr id="51" name="Rectangle 50">
                                              <a:extLst>
                                                <a:ext uri="{FF2B5EF4-FFF2-40B4-BE49-F238E27FC236}">
                                                  <a16:creationId xmlns:a16="http://schemas.microsoft.com/office/drawing/2014/main" id="{00000000-0008-0000-0600-000033000000}"/>
                                                </a:ext>
                                              </a:extLst>
                                            </xdr:cNvPr>
                                            <xdr:cNvSpPr/>
                                          </xdr:nvSpPr>
                                          <xdr:spPr>
                                            <a:xfrm>
                                              <a:off x="7463367" y="4207932"/>
                                              <a:ext cx="1924050" cy="262167"/>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Norms and Standards</a:t>
                                              </a:r>
                                              <a:r>
                                                <a:rPr lang="en-ZA" sz="1100" baseline="0">
                                                  <a:latin typeface="Arial Narrow" panose="020B0606020202030204" pitchFamily="34" charset="0"/>
                                                </a:rPr>
                                                <a:t> </a:t>
                                              </a:r>
                                            </a:p>
                                          </xdr:txBody>
                                        </xdr:sp>
                                        <xdr:sp macro="" textlink="">
                                          <xdr:nvSpPr>
                                            <xdr:cNvPr id="53" name="Rectangle 52">
                                              <a:extLst>
                                                <a:ext uri="{FF2B5EF4-FFF2-40B4-BE49-F238E27FC236}">
                                                  <a16:creationId xmlns:a16="http://schemas.microsoft.com/office/drawing/2014/main" id="{00000000-0008-0000-0600-000035000000}"/>
                                                </a:ext>
                                              </a:extLst>
                                            </xdr:cNvPr>
                                            <xdr:cNvSpPr/>
                                          </xdr:nvSpPr>
                                          <xdr:spPr>
                                            <a:xfrm>
                                              <a:off x="5307356" y="4634629"/>
                                              <a:ext cx="2217021" cy="54530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Monitor provincial &amp; municipal spending trends  </a:t>
                                              </a:r>
                                            </a:p>
                                          </xdr:txBody>
                                        </xdr:sp>
                                        <xdr:cxnSp macro="">
                                          <xdr:nvCxnSpPr>
                                            <xdr:cNvPr id="78" name="Straight Connector 77">
                                              <a:extLst>
                                                <a:ext uri="{FF2B5EF4-FFF2-40B4-BE49-F238E27FC236}">
                                                  <a16:creationId xmlns:a16="http://schemas.microsoft.com/office/drawing/2014/main" id="{00000000-0008-0000-0600-00004E000000}"/>
                                                </a:ext>
                                              </a:extLst>
                                            </xdr:cNvPr>
                                            <xdr:cNvCxnSpPr>
                                              <a:stCxn id="46" idx="1"/>
                                              <a:endCxn id="45" idx="3"/>
                                            </xdr:cNvCxnSpPr>
                                          </xdr:nvCxnSpPr>
                                          <xdr:spPr>
                                            <a:xfrm flipH="1">
                                              <a:off x="5154083" y="3344044"/>
                                              <a:ext cx="947555" cy="0"/>
                                            </a:xfrm>
                                            <a:prstGeom prst="line">
                                              <a:avLst/>
                                            </a:prstGeom>
                                            <a:ln/>
                                          </xdr:spPr>
                                          <xdr:style>
                                            <a:lnRef idx="2">
                                              <a:schemeClr val="accent2"/>
                                            </a:lnRef>
                                            <a:fillRef idx="0">
                                              <a:schemeClr val="accent2"/>
                                            </a:fillRef>
                                            <a:effectRef idx="1">
                                              <a:schemeClr val="accent2"/>
                                            </a:effectRef>
                                            <a:fontRef idx="minor">
                                              <a:schemeClr val="tx1"/>
                                            </a:fontRef>
                                          </xdr:style>
                                        </xdr:cxnSp>
                                        <xdr:sp macro="" textlink="">
                                          <xdr:nvSpPr>
                                            <xdr:cNvPr id="130" name="Rectangle 129">
                                              <a:extLst>
                                                <a:ext uri="{FF2B5EF4-FFF2-40B4-BE49-F238E27FC236}">
                                                  <a16:creationId xmlns:a16="http://schemas.microsoft.com/office/drawing/2014/main" id="{00000000-0008-0000-0600-000082000000}"/>
                                                </a:ext>
                                              </a:extLst>
                                            </xdr:cNvPr>
                                            <xdr:cNvSpPr/>
                                          </xdr:nvSpPr>
                                          <xdr:spPr>
                                            <a:xfrm>
                                              <a:off x="9660467" y="4214283"/>
                                              <a:ext cx="2093383" cy="262467"/>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Set</a:t>
                                              </a:r>
                                              <a:r>
                                                <a:rPr lang="en-ZA" sz="1100" baseline="0">
                                                  <a:latin typeface="Arial Narrow" panose="020B0606020202030204" pitchFamily="34" charset="0"/>
                                                </a:rPr>
                                                <a:t> national housing delivery targets</a:t>
                                              </a:r>
                                              <a:r>
                                                <a:rPr lang="en-ZA" sz="1100">
                                                  <a:latin typeface="Arial Narrow" panose="020B0606020202030204" pitchFamily="34" charset="0"/>
                                                </a:rPr>
                                                <a:t> </a:t>
                                              </a:r>
                                            </a:p>
                                          </xdr:txBody>
                                        </xdr:sp>
                                        <xdr:sp macro="" textlink="">
                                          <xdr:nvSpPr>
                                            <xdr:cNvPr id="131" name="Rectangle 130">
                                              <a:extLst>
                                                <a:ext uri="{FF2B5EF4-FFF2-40B4-BE49-F238E27FC236}">
                                                  <a16:creationId xmlns:a16="http://schemas.microsoft.com/office/drawing/2014/main" id="{00000000-0008-0000-0600-000083000000}"/>
                                                </a:ext>
                                              </a:extLst>
                                            </xdr:cNvPr>
                                            <xdr:cNvSpPr/>
                                          </xdr:nvSpPr>
                                          <xdr:spPr>
                                            <a:xfrm>
                                              <a:off x="7892302" y="4630520"/>
                                              <a:ext cx="2216150" cy="54610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Provide technical support</a:t>
                                              </a:r>
                                              <a:r>
                                                <a:rPr lang="en-ZA" sz="1100" baseline="0">
                                                  <a:latin typeface="Arial Narrow" panose="020B0606020202030204" pitchFamily="34" charset="0"/>
                                                </a:rPr>
                                                <a:t> &amp; </a:t>
                                              </a:r>
                                              <a:r>
                                                <a:rPr lang="en-ZA" sz="1100">
                                                  <a:latin typeface="Arial Narrow" panose="020B0606020202030204" pitchFamily="34" charset="0"/>
                                                </a:rPr>
                                                <a:t>Capacitate</a:t>
                                              </a:r>
                                              <a:r>
                                                <a:rPr lang="en-ZA" sz="1100" baseline="0">
                                                  <a:latin typeface="Arial Narrow" panose="020B0606020202030204" pitchFamily="34" charset="0"/>
                                                </a:rPr>
                                                <a:t> provinces and municipalities </a:t>
                                              </a:r>
                                              <a:r>
                                                <a:rPr lang="en-ZA" sz="1100">
                                                  <a:latin typeface="Arial Narrow" panose="020B0606020202030204" pitchFamily="34" charset="0"/>
                                                </a:rPr>
                                                <a:t> </a:t>
                                              </a:r>
                                            </a:p>
                                          </xdr:txBody>
                                        </xdr:sp>
                                        <xdr:sp macro="" textlink="">
                                          <xdr:nvSpPr>
                                            <xdr:cNvPr id="132" name="Rectangle 131">
                                              <a:extLst>
                                                <a:ext uri="{FF2B5EF4-FFF2-40B4-BE49-F238E27FC236}">
                                                  <a16:creationId xmlns:a16="http://schemas.microsoft.com/office/drawing/2014/main" id="{00000000-0008-0000-0600-000084000000}"/>
                                                </a:ext>
                                              </a:extLst>
                                            </xdr:cNvPr>
                                            <xdr:cNvSpPr/>
                                          </xdr:nvSpPr>
                                          <xdr:spPr>
                                            <a:xfrm>
                                              <a:off x="2739217" y="4627158"/>
                                              <a:ext cx="2217020" cy="54530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Provide funding for human settlements programmes and</a:t>
                                              </a:r>
                                              <a:r>
                                                <a:rPr lang="en-ZA" sz="1100" baseline="0">
                                                  <a:latin typeface="Arial Narrow" panose="020B0606020202030204" pitchFamily="34" charset="0"/>
                                                </a:rPr>
                                                <a:t> projects</a:t>
                                              </a:r>
                                              <a:r>
                                                <a:rPr lang="en-ZA" sz="1100">
                                                  <a:latin typeface="Arial Narrow" panose="020B0606020202030204" pitchFamily="34" charset="0"/>
                                                </a:rPr>
                                                <a:t> </a:t>
                                              </a:r>
                                            </a:p>
                                          </xdr:txBody>
                                        </xdr:sp>
                                        <xdr:grpSp>
                                          <xdr:nvGrpSpPr>
                                            <xdr:cNvPr id="135" name="Group 134">
                                              <a:extLst>
                                                <a:ext uri="{FF2B5EF4-FFF2-40B4-BE49-F238E27FC236}">
                                                  <a16:creationId xmlns:a16="http://schemas.microsoft.com/office/drawing/2014/main" id="{00000000-0008-0000-0600-000087000000}"/>
                                                </a:ext>
                                              </a:extLst>
                                            </xdr:cNvPr>
                                            <xdr:cNvGrpSpPr/>
                                          </xdr:nvGrpSpPr>
                                          <xdr:grpSpPr>
                                            <a:xfrm>
                                              <a:off x="12637372" y="4098988"/>
                                              <a:ext cx="393638" cy="1297516"/>
                                              <a:chOff x="11042650" y="3759200"/>
                                              <a:chExt cx="390525" cy="1327150"/>
                                            </a:xfrm>
                                          </xdr:grpSpPr>
                                          <xdr:cxnSp macro="">
                                            <xdr:nvCxnSpPr>
                                              <xdr:cNvPr id="136" name="Straight Connector 135">
                                                <a:extLst>
                                                  <a:ext uri="{FF2B5EF4-FFF2-40B4-BE49-F238E27FC236}">
                                                    <a16:creationId xmlns:a16="http://schemas.microsoft.com/office/drawing/2014/main" id="{00000000-0008-0000-0600-000088000000}"/>
                                                  </a:ext>
                                                </a:extLst>
                                              </xdr:cNvPr>
                                              <xdr:cNvCxnSpPr/>
                                            </xdr:nvCxnSpPr>
                                            <xdr:spPr>
                                              <a:xfrm flipH="1">
                                                <a:off x="11430000" y="3759200"/>
                                                <a:ext cx="0" cy="132715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a:extLst>
                                                  <a:ext uri="{FF2B5EF4-FFF2-40B4-BE49-F238E27FC236}">
                                                    <a16:creationId xmlns:a16="http://schemas.microsoft.com/office/drawing/2014/main" id="{00000000-0008-0000-0600-000089000000}"/>
                                                  </a:ext>
                                                </a:extLst>
                                              </xdr:cNvPr>
                                              <xdr:cNvCxnSpPr/>
                                            </xdr:nvCxnSpPr>
                                            <xdr:spPr>
                                              <a:xfrm>
                                                <a:off x="11042650" y="5086350"/>
                                                <a:ext cx="390525"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38" name="Straight Connector 137">
                                                <a:extLst>
                                                  <a:ext uri="{FF2B5EF4-FFF2-40B4-BE49-F238E27FC236}">
                                                    <a16:creationId xmlns:a16="http://schemas.microsoft.com/office/drawing/2014/main" id="{00000000-0008-0000-0600-00008A000000}"/>
                                                  </a:ext>
                                                </a:extLst>
                                              </xdr:cNvPr>
                                              <xdr:cNvCxnSpPr/>
                                            </xdr:nvCxnSpPr>
                                            <xdr:spPr>
                                              <a:xfrm>
                                                <a:off x="11042650" y="3765550"/>
                                                <a:ext cx="390525"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64" name="Straight Connector 163">
                                              <a:extLst>
                                                <a:ext uri="{FF2B5EF4-FFF2-40B4-BE49-F238E27FC236}">
                                                  <a16:creationId xmlns:a16="http://schemas.microsoft.com/office/drawing/2014/main" id="{00000000-0008-0000-0600-0000A4000000}"/>
                                                </a:ext>
                                              </a:extLst>
                                            </xdr:cNvPr>
                                            <xdr:cNvCxnSpPr>
                                              <a:stCxn id="232" idx="3"/>
                                            </xdr:cNvCxnSpPr>
                                          </xdr:nvCxnSpPr>
                                          <xdr:spPr>
                                            <a:xfrm flipV="1">
                                              <a:off x="12658413" y="4897131"/>
                                              <a:ext cx="801479" cy="436"/>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sp macro="" textlink="">
                                          <xdr:nvSpPr>
                                            <xdr:cNvPr id="167" name="Rectangle 166">
                                              <a:extLst>
                                                <a:ext uri="{FF2B5EF4-FFF2-40B4-BE49-F238E27FC236}">
                                                  <a16:creationId xmlns:a16="http://schemas.microsoft.com/office/drawing/2014/main" id="{00000000-0008-0000-0600-0000A7000000}"/>
                                                </a:ext>
                                              </a:extLst>
                                            </xdr:cNvPr>
                                            <xdr:cNvSpPr/>
                                          </xdr:nvSpPr>
                                          <xdr:spPr>
                                            <a:xfrm>
                                              <a:off x="13519774" y="5400815"/>
                                              <a:ext cx="2426592" cy="585196"/>
                                            </a:xfrm>
                                            <a:prstGeom prst="rect">
                                              <a:avLst/>
                                            </a:prstGeom>
                                            <a:solidFill>
                                              <a:srgbClr val="FFC000"/>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Housing Development Agency</a:t>
                                              </a:r>
                                            </a:p>
                                          </xdr:txBody>
                                        </xdr:sp>
                                        <xdr:sp macro="" textlink="">
                                          <xdr:nvSpPr>
                                            <xdr:cNvPr id="232" name="Rectangle 231">
                                              <a:extLst>
                                                <a:ext uri="{FF2B5EF4-FFF2-40B4-BE49-F238E27FC236}">
                                                  <a16:creationId xmlns:a16="http://schemas.microsoft.com/office/drawing/2014/main" id="{00000000-0008-0000-0600-0000E8000000}"/>
                                                </a:ext>
                                              </a:extLst>
                                            </xdr:cNvPr>
                                            <xdr:cNvSpPr/>
                                          </xdr:nvSpPr>
                                          <xdr:spPr>
                                            <a:xfrm>
                                              <a:off x="10441392" y="4624917"/>
                                              <a:ext cx="2217020" cy="545300"/>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Establish national public entities </a:t>
                                              </a:r>
                                            </a:p>
                                            <a:p>
                                              <a:pPr algn="ctr"/>
                                              <a:r>
                                                <a:rPr lang="en-ZA" sz="1050" i="1" baseline="0">
                                                  <a:latin typeface="Arial Narrow" panose="020B0606020202030204" pitchFamily="34" charset="0"/>
                                                </a:rPr>
                                                <a:t>to execute DHS mandate</a:t>
                                              </a:r>
                                            </a:p>
                                          </xdr:txBody>
                                        </xdr:sp>
                                        <xdr:sp macro="" textlink="">
                                          <xdr:nvSpPr>
                                            <xdr:cNvPr id="252" name="Rectangle 251">
                                              <a:extLst>
                                                <a:ext uri="{FF2B5EF4-FFF2-40B4-BE49-F238E27FC236}">
                                                  <a16:creationId xmlns:a16="http://schemas.microsoft.com/office/drawing/2014/main" id="{00000000-0008-0000-0600-0000FC000000}"/>
                                                </a:ext>
                                              </a:extLst>
                                            </xdr:cNvPr>
                                            <xdr:cNvSpPr/>
                                          </xdr:nvSpPr>
                                          <xdr:spPr>
                                            <a:xfrm>
                                              <a:off x="13455647" y="3755513"/>
                                              <a:ext cx="1318061" cy="592045"/>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aseline="0">
                                                  <a:solidFill>
                                                    <a:schemeClr val="dk1"/>
                                                  </a:solidFill>
                                                  <a:latin typeface="Arial Narrow" panose="020B0606020202030204" pitchFamily="34" charset="0"/>
                                                  <a:ea typeface="+mn-ea"/>
                                                  <a:cs typeface="+mn-cs"/>
                                                </a:rPr>
                                                <a:t>Community Schemes Ombud Service  </a:t>
                                              </a:r>
                                              <a:endParaRPr lang="en-US" sz="1100" baseline="0">
                                                <a:solidFill>
                                                  <a:schemeClr val="dk1"/>
                                                </a:solidFill>
                                                <a:latin typeface="Arial Narrow" panose="020B0606020202030204" pitchFamily="34" charset="0"/>
                                                <a:ea typeface="+mn-ea"/>
                                                <a:cs typeface="+mn-cs"/>
                                              </a:endParaRPr>
                                            </a:p>
                                          </xdr:txBody>
                                        </xdr:sp>
                                        <xdr:sp macro="" textlink="">
                                          <xdr:nvSpPr>
                                            <xdr:cNvPr id="253" name="Rectangle 252">
                                              <a:extLst>
                                                <a:ext uri="{FF2B5EF4-FFF2-40B4-BE49-F238E27FC236}">
                                                  <a16:creationId xmlns:a16="http://schemas.microsoft.com/office/drawing/2014/main" id="{00000000-0008-0000-0600-0000FD000000}"/>
                                                </a:ext>
                                              </a:extLst>
                                            </xdr:cNvPr>
                                            <xdr:cNvSpPr/>
                                          </xdr:nvSpPr>
                                          <xdr:spPr>
                                            <a:xfrm>
                                              <a:off x="15099930" y="3754234"/>
                                              <a:ext cx="1318061" cy="592045"/>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Estate Agency Affairs Board </a:t>
                                              </a:r>
                                              <a:endParaRPr lang="en-US">
                                                <a:effectLst/>
                                                <a:latin typeface="Arial Narrow" panose="020B0606020202030204" pitchFamily="34" charset="0"/>
                                              </a:endParaRPr>
                                            </a:p>
                                          </xdr:txBody>
                                        </xdr:sp>
                                        <xdr:sp macro="" textlink="">
                                          <xdr:nvSpPr>
                                            <xdr:cNvPr id="254" name="Rectangle 253">
                                              <a:extLst>
                                                <a:ext uri="{FF2B5EF4-FFF2-40B4-BE49-F238E27FC236}">
                                                  <a16:creationId xmlns:a16="http://schemas.microsoft.com/office/drawing/2014/main" id="{00000000-0008-0000-0600-0000FE000000}"/>
                                                </a:ext>
                                              </a:extLst>
                                            </xdr:cNvPr>
                                            <xdr:cNvSpPr/>
                                          </xdr:nvSpPr>
                                          <xdr:spPr>
                                            <a:xfrm>
                                              <a:off x="13460210" y="4593527"/>
                                              <a:ext cx="1318061" cy="576860"/>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National Housing Finance Corporation </a:t>
                                              </a:r>
                                              <a:endParaRPr lang="en-US">
                                                <a:effectLst/>
                                                <a:latin typeface="Arial Narrow" panose="020B0606020202030204" pitchFamily="34" charset="0"/>
                                              </a:endParaRPr>
                                            </a:p>
                                          </xdr:txBody>
                                        </xdr:sp>
                                        <xdr:sp macro="" textlink="">
                                          <xdr:nvSpPr>
                                            <xdr:cNvPr id="255" name="Rectangle 254">
                                              <a:extLst>
                                                <a:ext uri="{FF2B5EF4-FFF2-40B4-BE49-F238E27FC236}">
                                                  <a16:creationId xmlns:a16="http://schemas.microsoft.com/office/drawing/2014/main" id="{00000000-0008-0000-0600-0000FF000000}"/>
                                                </a:ext>
                                              </a:extLst>
                                            </xdr:cNvPr>
                                            <xdr:cNvSpPr/>
                                          </xdr:nvSpPr>
                                          <xdr:spPr>
                                            <a:xfrm>
                                              <a:off x="16753676" y="3754669"/>
                                              <a:ext cx="1318062" cy="592045"/>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National Home Builders Registration Council</a:t>
                                              </a:r>
                                              <a:endParaRPr lang="en-US">
                                                <a:effectLst/>
                                                <a:latin typeface="Arial Narrow" panose="020B0606020202030204" pitchFamily="34" charset="0"/>
                                              </a:endParaRPr>
                                            </a:p>
                                          </xdr:txBody>
                                        </xdr:sp>
                                        <xdr:sp macro="" textlink="">
                                          <xdr:nvSpPr>
                                            <xdr:cNvPr id="256" name="Rectangle 255">
                                              <a:extLst>
                                                <a:ext uri="{FF2B5EF4-FFF2-40B4-BE49-F238E27FC236}">
                                                  <a16:creationId xmlns:a16="http://schemas.microsoft.com/office/drawing/2014/main" id="{00000000-0008-0000-0600-000000010000}"/>
                                                </a:ext>
                                              </a:extLst>
                                            </xdr:cNvPr>
                                            <xdr:cNvSpPr/>
                                          </xdr:nvSpPr>
                                          <xdr:spPr>
                                            <a:xfrm>
                                              <a:off x="15100015" y="4583287"/>
                                              <a:ext cx="1318062" cy="587811"/>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Social Housing Regulatory Authority </a:t>
                                              </a:r>
                                              <a:endParaRPr lang="en-US">
                                                <a:effectLst/>
                                                <a:latin typeface="Arial Narrow" panose="020B0606020202030204" pitchFamily="34" charset="0"/>
                                              </a:endParaRPr>
                                            </a:p>
                                          </xdr:txBody>
                                        </xdr:sp>
                                        <xdr:cxnSp macro="">
                                          <xdr:nvCxnSpPr>
                                            <xdr:cNvPr id="331" name="Straight Connector 330">
                                              <a:extLst>
                                                <a:ext uri="{FF2B5EF4-FFF2-40B4-BE49-F238E27FC236}">
                                                  <a16:creationId xmlns:a16="http://schemas.microsoft.com/office/drawing/2014/main" id="{00000000-0008-0000-0600-00004B010000}"/>
                                                </a:ext>
                                              </a:extLst>
                                            </xdr:cNvPr>
                                            <xdr:cNvCxnSpPr>
                                              <a:stCxn id="256" idx="3"/>
                                            </xdr:cNvCxnSpPr>
                                          </xdr:nvCxnSpPr>
                                          <xdr:spPr>
                                            <a:xfrm flipV="1">
                                              <a:off x="16418077" y="4871107"/>
                                              <a:ext cx="993987"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a:extLst>
                                                <a:ext uri="{FF2B5EF4-FFF2-40B4-BE49-F238E27FC236}">
                                                  <a16:creationId xmlns:a16="http://schemas.microsoft.com/office/drawing/2014/main" id="{00000000-0008-0000-0600-000051010000}"/>
                                                </a:ext>
                                              </a:extLst>
                                            </xdr:cNvPr>
                                            <xdr:cNvCxnSpPr>
                                              <a:stCxn id="254" idx="3"/>
                                              <a:endCxn id="256" idx="1"/>
                                            </xdr:cNvCxnSpPr>
                                          </xdr:nvCxnSpPr>
                                          <xdr:spPr>
                                            <a:xfrm flipV="1">
                                              <a:off x="14778271" y="4877193"/>
                                              <a:ext cx="321743"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42" name="Straight Connector 341">
                                              <a:extLst>
                                                <a:ext uri="{FF2B5EF4-FFF2-40B4-BE49-F238E27FC236}">
                                                  <a16:creationId xmlns:a16="http://schemas.microsoft.com/office/drawing/2014/main" id="{00000000-0008-0000-0600-000056010000}"/>
                                                </a:ext>
                                              </a:extLst>
                                            </xdr:cNvPr>
                                            <xdr:cNvCxnSpPr>
                                              <a:stCxn id="255" idx="2"/>
                                            </xdr:cNvCxnSpPr>
                                          </xdr:nvCxnSpPr>
                                          <xdr:spPr>
                                            <a:xfrm>
                                              <a:off x="17412709" y="4346714"/>
                                              <a:ext cx="0" cy="531146"/>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45" name="Straight Connector 344">
                                              <a:extLst>
                                                <a:ext uri="{FF2B5EF4-FFF2-40B4-BE49-F238E27FC236}">
                                                  <a16:creationId xmlns:a16="http://schemas.microsoft.com/office/drawing/2014/main" id="{00000000-0008-0000-0600-000059010000}"/>
                                                </a:ext>
                                              </a:extLst>
                                            </xdr:cNvPr>
                                            <xdr:cNvCxnSpPr>
                                              <a:stCxn id="252" idx="3"/>
                                              <a:endCxn id="253" idx="1"/>
                                            </xdr:cNvCxnSpPr>
                                          </xdr:nvCxnSpPr>
                                          <xdr:spPr>
                                            <a:xfrm flipV="1">
                                              <a:off x="14773708" y="4050257"/>
                                              <a:ext cx="326221" cy="1279"/>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46" name="Straight Connector 345">
                                              <a:extLst>
                                                <a:ext uri="{FF2B5EF4-FFF2-40B4-BE49-F238E27FC236}">
                                                  <a16:creationId xmlns:a16="http://schemas.microsoft.com/office/drawing/2014/main" id="{00000000-0008-0000-0600-00005A010000}"/>
                                                </a:ext>
                                              </a:extLst>
                                            </xdr:cNvPr>
                                            <xdr:cNvCxnSpPr>
                                              <a:stCxn id="253" idx="3"/>
                                              <a:endCxn id="255" idx="1"/>
                                            </xdr:cNvCxnSpPr>
                                          </xdr:nvCxnSpPr>
                                          <xdr:spPr>
                                            <a:xfrm>
                                              <a:off x="16417991" y="4050257"/>
                                              <a:ext cx="335684" cy="435"/>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a:extLst>
                                                <a:ext uri="{FF2B5EF4-FFF2-40B4-BE49-F238E27FC236}">
                                                  <a16:creationId xmlns:a16="http://schemas.microsoft.com/office/drawing/2014/main" id="{00000000-0008-0000-0600-000061010000}"/>
                                                </a:ext>
                                              </a:extLst>
                                            </xdr:cNvPr>
                                            <xdr:cNvCxnSpPr/>
                                          </xdr:nvCxnSpPr>
                                          <xdr:spPr>
                                            <a:xfrm flipV="1">
                                              <a:off x="15954336" y="5729915"/>
                                              <a:ext cx="433740"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165" name="Rectangle 164">
                                          <a:extLst>
                                            <a:ext uri="{FF2B5EF4-FFF2-40B4-BE49-F238E27FC236}">
                                              <a16:creationId xmlns:a16="http://schemas.microsoft.com/office/drawing/2014/main" id="{00000000-0008-0000-0600-0000A5000000}"/>
                                            </a:ext>
                                          </a:extLst>
                                        </xdr:cNvPr>
                                        <xdr:cNvSpPr/>
                                      </xdr:nvSpPr>
                                      <xdr:spPr>
                                        <a:xfrm rot="16200000">
                                          <a:off x="14188299" y="9329415"/>
                                          <a:ext cx="5103813" cy="312927"/>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100">
                                              <a:latin typeface="Arial Narrow" panose="020B0606020202030204" pitchFamily="34" charset="0"/>
                                              <a:cs typeface="Arial" panose="020B0604020202020204" pitchFamily="34" charset="0"/>
                                            </a:rPr>
                                            <a:t>HDA services: </a:t>
                                          </a:r>
                                          <a:r>
                                            <a:rPr lang="en-ZA" sz="1100" baseline="0">
                                              <a:solidFill>
                                                <a:schemeClr val="dk1"/>
                                              </a:solidFill>
                                              <a:effectLst/>
                                              <a:latin typeface="Arial Narrow" panose="020B0606020202030204" pitchFamily="34" charset="0"/>
                                              <a:ea typeface="+mn-ea"/>
                                              <a:cs typeface="Arial" panose="020B0604020202020204" pitchFamily="34" charset="0"/>
                                            </a:rPr>
                                            <a:t>Project management, technical support, land acquisition, servicing &amp; development </a:t>
                                          </a:r>
                                          <a:endParaRPr lang="en-US">
                                            <a:effectLst/>
                                            <a:latin typeface="Arial Narrow" panose="020B0606020202030204" pitchFamily="34" charset="0"/>
                                            <a:cs typeface="Arial" panose="020B0604020202020204" pitchFamily="34" charset="0"/>
                                          </a:endParaRPr>
                                        </a:p>
                                        <a:p>
                                          <a:pPr algn="ctr"/>
                                          <a:endParaRPr lang="en-ZA" sz="1100">
                                            <a:latin typeface="Arial Narrow" panose="020B0606020202030204" pitchFamily="34" charset="0"/>
                                            <a:cs typeface="Arial" panose="020B0604020202020204" pitchFamily="34" charset="0"/>
                                          </a:endParaRPr>
                                        </a:p>
                                      </xdr:txBody>
                                    </xdr:sp>
                                    <xdr:cxnSp macro="">
                                      <xdr:nvCxnSpPr>
                                        <xdr:cNvPr id="233" name="Straight Connector 232">
                                          <a:extLst>
                                            <a:ext uri="{FF2B5EF4-FFF2-40B4-BE49-F238E27FC236}">
                                              <a16:creationId xmlns:a16="http://schemas.microsoft.com/office/drawing/2014/main" id="{00000000-0008-0000-0600-0000E9000000}"/>
                                            </a:ext>
                                          </a:extLst>
                                        </xdr:cNvPr>
                                        <xdr:cNvCxnSpPr/>
                                      </xdr:nvCxnSpPr>
                                      <xdr:spPr>
                                        <a:xfrm flipV="1">
                                          <a:off x="4293054" y="12155714"/>
                                          <a:ext cx="1321593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120" name="Straight Connector 119">
                                          <a:extLst>
                                            <a:ext uri="{FF2B5EF4-FFF2-40B4-BE49-F238E27FC236}">
                                              <a16:creationId xmlns:a16="http://schemas.microsoft.com/office/drawing/2014/main" id="{00000000-0008-0000-0600-000078000000}"/>
                                            </a:ext>
                                          </a:extLst>
                                        </xdr:cNvPr>
                                        <xdr:cNvCxnSpPr>
                                          <a:stCxn id="181" idx="1"/>
                                        </xdr:cNvCxnSpPr>
                                      </xdr:nvCxnSpPr>
                                      <xdr:spPr>
                                        <a:xfrm flipH="1">
                                          <a:off x="4300992" y="11967481"/>
                                          <a:ext cx="0" cy="196170"/>
                                        </a:xfrm>
                                        <a:prstGeom prst="line">
                                          <a:avLst/>
                                        </a:prstGeom>
                                      </xdr:spPr>
                                      <xdr:style>
                                        <a:lnRef idx="2">
                                          <a:schemeClr val="dk1"/>
                                        </a:lnRef>
                                        <a:fillRef idx="0">
                                          <a:schemeClr val="dk1"/>
                                        </a:fillRef>
                                        <a:effectRef idx="1">
                                          <a:schemeClr val="dk1"/>
                                        </a:effectRef>
                                        <a:fontRef idx="minor">
                                          <a:schemeClr val="tx1"/>
                                        </a:fontRef>
                                      </xdr:style>
                                    </xdr:cxnSp>
                                    <xdr:cxnSp macro="">
                                      <xdr:nvCxnSpPr>
                                        <xdr:cNvPr id="234" name="Straight Connector 233">
                                          <a:extLst>
                                            <a:ext uri="{FF2B5EF4-FFF2-40B4-BE49-F238E27FC236}">
                                              <a16:creationId xmlns:a16="http://schemas.microsoft.com/office/drawing/2014/main" id="{00000000-0008-0000-0600-0000EA000000}"/>
                                            </a:ext>
                                          </a:extLst>
                                        </xdr:cNvPr>
                                        <xdr:cNvCxnSpPr/>
                                      </xdr:nvCxnSpPr>
                                      <xdr:spPr>
                                        <a:xfrm>
                                          <a:off x="17501055" y="6949849"/>
                                          <a:ext cx="0" cy="5206250"/>
                                        </a:xfrm>
                                        <a:prstGeom prst="line">
                                          <a:avLst/>
                                        </a:prstGeom>
                                        <a:ln>
                                          <a:headEnd type="triangle" w="med" len="med"/>
                                          <a:tailEnd type="none" w="med" len="med"/>
                                        </a:ln>
                                      </xdr:spPr>
                                      <xdr:style>
                                        <a:lnRef idx="2">
                                          <a:schemeClr val="dk1"/>
                                        </a:lnRef>
                                        <a:fillRef idx="0">
                                          <a:schemeClr val="dk1"/>
                                        </a:fillRef>
                                        <a:effectRef idx="1">
                                          <a:schemeClr val="dk1"/>
                                        </a:effectRef>
                                        <a:fontRef idx="minor">
                                          <a:schemeClr val="tx1"/>
                                        </a:fontRef>
                                      </xdr:style>
                                    </xdr:cxnSp>
                                    <xdr:sp macro="" textlink="">
                                      <xdr:nvSpPr>
                                        <xdr:cNvPr id="238" name="Rectangle 237">
                                          <a:extLst>
                                            <a:ext uri="{FF2B5EF4-FFF2-40B4-BE49-F238E27FC236}">
                                              <a16:creationId xmlns:a16="http://schemas.microsoft.com/office/drawing/2014/main" id="{00000000-0008-0000-0600-0000EE000000}"/>
                                            </a:ext>
                                          </a:extLst>
                                        </xdr:cNvPr>
                                        <xdr:cNvSpPr/>
                                      </xdr:nvSpPr>
                                      <xdr:spPr>
                                        <a:xfrm>
                                          <a:off x="5971267" y="11832544"/>
                                          <a:ext cx="7756072" cy="26080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000">
                                              <a:latin typeface="Arial Narrow" panose="020B0606020202030204" pitchFamily="34" charset="0"/>
                                            </a:rPr>
                                            <a:t>Payment</a:t>
                                          </a:r>
                                          <a:r>
                                            <a:rPr lang="en-ZA" sz="1000" baseline="0">
                                              <a:latin typeface="Arial Narrow" panose="020B0606020202030204" pitchFamily="34" charset="0"/>
                                            </a:rPr>
                                            <a:t> </a:t>
                                          </a:r>
                                          <a:r>
                                            <a:rPr lang="en-ZA" sz="1000">
                                              <a:latin typeface="Arial Narrow" panose="020B0606020202030204" pitchFamily="34" charset="0"/>
                                            </a:rPr>
                                            <a:t>for HDA</a:t>
                                          </a:r>
                                          <a:r>
                                            <a:rPr lang="en-ZA" sz="1000" baseline="0">
                                              <a:latin typeface="Arial Narrow" panose="020B0606020202030204" pitchFamily="34" charset="0"/>
                                            </a:rPr>
                                            <a:t> services (pr</a:t>
                                          </a:r>
                                          <a:r>
                                            <a:rPr lang="en-ZA" sz="1000" i="1" baseline="0">
                                              <a:solidFill>
                                                <a:schemeClr val="dk1"/>
                                              </a:solidFill>
                                              <a:effectLst/>
                                              <a:latin typeface="Arial Narrow" panose="020B0606020202030204" pitchFamily="34" charset="0"/>
                                              <a:ea typeface="+mn-ea"/>
                                              <a:cs typeface="+mn-cs"/>
                                            </a:rPr>
                                            <a:t>oject management, technical support, land acquisition, servicing and development </a:t>
                                          </a:r>
                                          <a:r>
                                            <a:rPr lang="en-ZA" sz="1000" i="1" baseline="0">
                                              <a:latin typeface="Arial Narrow" panose="020B0606020202030204" pitchFamily="34" charset="0"/>
                                            </a:rPr>
                                            <a:t>: pay on invoice /through transfer payments???</a:t>
                                          </a:r>
                                          <a:endParaRPr lang="en-ZA" sz="1000" i="1">
                                            <a:latin typeface="Arial Narrow" panose="020B0606020202030204" pitchFamily="34" charset="0"/>
                                          </a:endParaRPr>
                                        </a:p>
                                      </xdr:txBody>
                                    </xdr:sp>
                                    <xdr:sp macro="" textlink="">
                                      <xdr:nvSpPr>
                                        <xdr:cNvPr id="239" name="Rectangle 238">
                                          <a:extLst>
                                            <a:ext uri="{FF2B5EF4-FFF2-40B4-BE49-F238E27FC236}">
                                              <a16:creationId xmlns:a16="http://schemas.microsoft.com/office/drawing/2014/main" id="{00000000-0008-0000-0600-0000EF000000}"/>
                                            </a:ext>
                                          </a:extLst>
                                        </xdr:cNvPr>
                                        <xdr:cNvSpPr/>
                                      </xdr:nvSpPr>
                                      <xdr:spPr>
                                        <a:xfrm rot="16200000">
                                          <a:off x="14966440" y="9496935"/>
                                          <a:ext cx="4569733" cy="404246"/>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000">
                                              <a:latin typeface="Arial Narrow" panose="020B0606020202030204" pitchFamily="34" charset="0"/>
                                            </a:rPr>
                                            <a:t>Payment for HDA</a:t>
                                          </a:r>
                                          <a:r>
                                            <a:rPr lang="en-ZA" sz="1000" baseline="0">
                                              <a:latin typeface="Arial Narrow" panose="020B0606020202030204" pitchFamily="34" charset="0"/>
                                            </a:rPr>
                                            <a:t> services (pr</a:t>
                                          </a:r>
                                          <a:r>
                                            <a:rPr lang="en-ZA" sz="1000" i="1" baseline="0">
                                              <a:solidFill>
                                                <a:schemeClr val="dk1"/>
                                              </a:solidFill>
                                              <a:effectLst/>
                                              <a:latin typeface="Arial Narrow" panose="020B0606020202030204" pitchFamily="34" charset="0"/>
                                              <a:ea typeface="+mn-ea"/>
                                              <a:cs typeface="+mn-cs"/>
                                            </a:rPr>
                                            <a:t>oject management, technical support, land acquisition, servicing and development </a:t>
                                          </a:r>
                                          <a:r>
                                            <a:rPr lang="en-ZA" sz="1000" i="1" baseline="0">
                                              <a:latin typeface="Arial Narrow" panose="020B0606020202030204" pitchFamily="34" charset="0"/>
                                            </a:rPr>
                                            <a:t>: pay on invoice /through transfer payments???</a:t>
                                          </a:r>
                                          <a:endParaRPr lang="en-ZA" sz="1000" i="1">
                                            <a:latin typeface="Arial Narrow" panose="020B0606020202030204" pitchFamily="34" charset="0"/>
                                          </a:endParaRPr>
                                        </a:p>
                                      </xdr:txBody>
                                    </xdr:sp>
                                  </xdr:grpSp>
                                </xdr:grpSp>
                              </xdr:grpSp>
                            </xdr:grpSp>
                            <xdr:grpSp>
                              <xdr:nvGrpSpPr>
                                <xdr:cNvPr id="186" name="Group 185">
                                  <a:extLst>
                                    <a:ext uri="{FF2B5EF4-FFF2-40B4-BE49-F238E27FC236}">
                                      <a16:creationId xmlns:a16="http://schemas.microsoft.com/office/drawing/2014/main" id="{00000000-0008-0000-0600-0000BA000000}"/>
                                    </a:ext>
                                  </a:extLst>
                                </xdr:cNvPr>
                                <xdr:cNvGrpSpPr/>
                              </xdr:nvGrpSpPr>
                              <xdr:grpSpPr>
                                <a:xfrm>
                                  <a:off x="5607946" y="6090331"/>
                                  <a:ext cx="11178165" cy="3890073"/>
                                  <a:chOff x="5562589" y="6090331"/>
                                  <a:chExt cx="11178165" cy="3890073"/>
                                </a:xfrm>
                              </xdr:grpSpPr>
                              <xdr:grpSp>
                                <xdr:nvGrpSpPr>
                                  <xdr:cNvPr id="184" name="Group 183">
                                    <a:extLst>
                                      <a:ext uri="{FF2B5EF4-FFF2-40B4-BE49-F238E27FC236}">
                                        <a16:creationId xmlns:a16="http://schemas.microsoft.com/office/drawing/2014/main" id="{00000000-0008-0000-0600-0000B8000000}"/>
                                      </a:ext>
                                    </a:extLst>
                                  </xdr:cNvPr>
                                  <xdr:cNvGrpSpPr/>
                                </xdr:nvGrpSpPr>
                                <xdr:grpSpPr>
                                  <a:xfrm>
                                    <a:off x="5562589" y="6090331"/>
                                    <a:ext cx="10619588" cy="3088673"/>
                                    <a:chOff x="5562589" y="6090331"/>
                                    <a:chExt cx="10619588" cy="3088673"/>
                                  </a:xfrm>
                                </xdr:grpSpPr>
                                <xdr:grpSp>
                                  <xdr:nvGrpSpPr>
                                    <xdr:cNvPr id="183" name="Group 182">
                                      <a:extLst>
                                        <a:ext uri="{FF2B5EF4-FFF2-40B4-BE49-F238E27FC236}">
                                          <a16:creationId xmlns:a16="http://schemas.microsoft.com/office/drawing/2014/main" id="{00000000-0008-0000-0600-0000B7000000}"/>
                                        </a:ext>
                                      </a:extLst>
                                    </xdr:cNvPr>
                                    <xdr:cNvGrpSpPr/>
                                  </xdr:nvGrpSpPr>
                                  <xdr:grpSpPr>
                                    <a:xfrm>
                                      <a:off x="5562589" y="6443004"/>
                                      <a:ext cx="10619588" cy="2736000"/>
                                      <a:chOff x="5562589" y="6443004"/>
                                      <a:chExt cx="10619588" cy="2736000"/>
                                    </a:xfrm>
                                  </xdr:grpSpPr>
                                  <xdr:grpSp>
                                    <xdr:nvGrpSpPr>
                                      <xdr:cNvPr id="22" name="Group 21">
                                        <a:extLst>
                                          <a:ext uri="{FF2B5EF4-FFF2-40B4-BE49-F238E27FC236}">
                                            <a16:creationId xmlns:a16="http://schemas.microsoft.com/office/drawing/2014/main" id="{00000000-0008-0000-0600-000016000000}"/>
                                          </a:ext>
                                        </a:extLst>
                                      </xdr:cNvPr>
                                      <xdr:cNvGrpSpPr/>
                                    </xdr:nvGrpSpPr>
                                    <xdr:grpSpPr>
                                      <a:xfrm>
                                        <a:off x="11028840" y="6443004"/>
                                        <a:ext cx="403200" cy="2736000"/>
                                        <a:chOff x="10956270" y="6352291"/>
                                        <a:chExt cx="391975" cy="2493793"/>
                                      </a:xfrm>
                                    </xdr:grpSpPr>
                                    <xdr:cxnSp macro="">
                                      <xdr:nvCxnSpPr>
                                        <xdr:cNvPr id="100" name="Straight Connector 99">
                                          <a:extLst>
                                            <a:ext uri="{FF2B5EF4-FFF2-40B4-BE49-F238E27FC236}">
                                              <a16:creationId xmlns:a16="http://schemas.microsoft.com/office/drawing/2014/main" id="{00000000-0008-0000-0600-000064000000}"/>
                                            </a:ext>
                                          </a:extLst>
                                        </xdr:cNvPr>
                                        <xdr:cNvCxnSpPr/>
                                      </xdr:nvCxnSpPr>
                                      <xdr:spPr>
                                        <a:xfrm flipH="1">
                                          <a:off x="11344324" y="6352291"/>
                                          <a:ext cx="0" cy="2493793"/>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01" name="Straight Connector 100">
                                          <a:extLst>
                                            <a:ext uri="{FF2B5EF4-FFF2-40B4-BE49-F238E27FC236}">
                                              <a16:creationId xmlns:a16="http://schemas.microsoft.com/office/drawing/2014/main" id="{00000000-0008-0000-0600-000065000000}"/>
                                            </a:ext>
                                          </a:extLst>
                                        </xdr:cNvPr>
                                        <xdr:cNvCxnSpPr/>
                                      </xdr:nvCxnSpPr>
                                      <xdr:spPr>
                                        <a:xfrm>
                                          <a:off x="10957461" y="8845050"/>
                                          <a:ext cx="390784"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02" name="Straight Connector 101">
                                          <a:extLst>
                                            <a:ext uri="{FF2B5EF4-FFF2-40B4-BE49-F238E27FC236}">
                                              <a16:creationId xmlns:a16="http://schemas.microsoft.com/office/drawing/2014/main" id="{00000000-0008-0000-0600-000066000000}"/>
                                            </a:ext>
                                          </a:extLst>
                                        </xdr:cNvPr>
                                        <xdr:cNvCxnSpPr/>
                                      </xdr:nvCxnSpPr>
                                      <xdr:spPr>
                                        <a:xfrm>
                                          <a:off x="10956270" y="6359346"/>
                                          <a:ext cx="390784" cy="0"/>
                                        </a:xfrm>
                                        <a:prstGeom prst="line">
                                          <a:avLst/>
                                        </a:prstGeom>
                                        <a:ln w="12700">
                                          <a:solidFill>
                                            <a:schemeClr val="accent2"/>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5562589" y="6566034"/>
                                        <a:ext cx="10619588" cy="0"/>
                                      </a:xfrm>
                                      <a:prstGeom prst="line">
                                        <a:avLst/>
                                      </a:prstGeom>
                                      <a:ln>
                                        <a:headEnd type="none" w="med" len="med"/>
                                        <a:tailEnd type="triangle" w="med" len="med"/>
                                      </a:ln>
                                    </xdr:spPr>
                                    <xdr:style>
                                      <a:lnRef idx="3">
                                        <a:schemeClr val="dk1"/>
                                      </a:lnRef>
                                      <a:fillRef idx="0">
                                        <a:schemeClr val="dk1"/>
                                      </a:fillRef>
                                      <a:effectRef idx="2">
                                        <a:schemeClr val="dk1"/>
                                      </a:effectRef>
                                      <a:fontRef idx="minor">
                                        <a:schemeClr val="tx1"/>
                                      </a:fontRef>
                                    </xdr:style>
                                  </xdr:cxnSp>
                                </xdr:grpSp>
                                <xdr:sp macro="" textlink="">
                                  <xdr:nvSpPr>
                                    <xdr:cNvPr id="109" name="Rectangle 108">
                                      <a:extLst>
                                        <a:ext uri="{FF2B5EF4-FFF2-40B4-BE49-F238E27FC236}">
                                          <a16:creationId xmlns:a16="http://schemas.microsoft.com/office/drawing/2014/main" id="{00000000-0008-0000-0600-00006D000000}"/>
                                        </a:ext>
                                      </a:extLst>
                                    </xdr:cNvPr>
                                    <xdr:cNvSpPr/>
                                  </xdr:nvSpPr>
                                  <xdr:spPr>
                                    <a:xfrm>
                                      <a:off x="6173333" y="6090331"/>
                                      <a:ext cx="7756072" cy="41048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000">
                                          <a:latin typeface="Arial Narrow" panose="020B0606020202030204" pitchFamily="34" charset="0"/>
                                        </a:rPr>
                                        <a:t>Payment to HDA for</a:t>
                                      </a:r>
                                      <a:r>
                                        <a:rPr lang="en-ZA" sz="1000" baseline="0">
                                          <a:latin typeface="Arial Narrow" panose="020B0606020202030204" pitchFamily="34" charset="0"/>
                                        </a:rPr>
                                        <a:t> implementing provincial projects</a:t>
                                      </a:r>
                                      <a:r>
                                        <a:rPr lang="en-ZA" sz="1050" baseline="0">
                                          <a:latin typeface="Arial Narrow" panose="020B0606020202030204" pitchFamily="34" charset="0"/>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ZA" sz="1000" i="1" baseline="0">
                                          <a:latin typeface="Arial Narrow" panose="020B0606020202030204" pitchFamily="34" charset="0"/>
                                        </a:rPr>
                                        <a:t>(</a:t>
                                      </a:r>
                                      <a:r>
                                        <a:rPr lang="en-ZA" sz="1000" i="1" baseline="0">
                                          <a:solidFill>
                                            <a:schemeClr val="dk1"/>
                                          </a:solidFill>
                                          <a:effectLst/>
                                          <a:latin typeface="Arial Narrow" panose="020B0606020202030204" pitchFamily="34" charset="0"/>
                                          <a:ea typeface="+mn-ea"/>
                                          <a:cs typeface="+mn-cs"/>
                                        </a:rPr>
                                        <a:t>project management, technical support, land acquisition, servicing and development </a:t>
                                      </a:r>
                                      <a:r>
                                        <a:rPr lang="en-ZA" sz="1000" i="1" baseline="0">
                                          <a:latin typeface="Arial Narrow" panose="020B0606020202030204" pitchFamily="34" charset="0"/>
                                        </a:rPr>
                                        <a:t>: pay on invoice /through transfer payments???</a:t>
                                      </a:r>
                                      <a:endParaRPr lang="en-ZA" sz="1000" i="1">
                                        <a:latin typeface="Arial Narrow" panose="020B0606020202030204" pitchFamily="34" charset="0"/>
                                      </a:endParaRPr>
                                    </a:p>
                                  </xdr:txBody>
                                </xdr:sp>
                              </xdr:grpSp>
                              <xdr:grpSp>
                                <xdr:nvGrpSpPr>
                                  <xdr:cNvPr id="185" name="Group 184">
                                    <a:extLst>
                                      <a:ext uri="{FF2B5EF4-FFF2-40B4-BE49-F238E27FC236}">
                                        <a16:creationId xmlns:a16="http://schemas.microsoft.com/office/drawing/2014/main" id="{00000000-0008-0000-0600-0000B9000000}"/>
                                      </a:ext>
                                    </a:extLst>
                                  </xdr:cNvPr>
                                  <xdr:cNvGrpSpPr/>
                                </xdr:nvGrpSpPr>
                                <xdr:grpSpPr>
                                  <a:xfrm>
                                    <a:off x="11627149" y="6602534"/>
                                    <a:ext cx="5113605" cy="3377870"/>
                                    <a:chOff x="11627149" y="6602534"/>
                                    <a:chExt cx="5113605" cy="3377870"/>
                                  </a:xfrm>
                                </xdr:grpSpPr>
                                <xdr:sp macro="" textlink="">
                                  <xdr:nvSpPr>
                                    <xdr:cNvPr id="134" name="Rectangle 133">
                                      <a:extLst>
                                        <a:ext uri="{FF2B5EF4-FFF2-40B4-BE49-F238E27FC236}">
                                          <a16:creationId xmlns:a16="http://schemas.microsoft.com/office/drawing/2014/main" id="{00000000-0008-0000-0600-000086000000}"/>
                                        </a:ext>
                                      </a:extLst>
                                    </xdr:cNvPr>
                                    <xdr:cNvSpPr/>
                                  </xdr:nvSpPr>
                                  <xdr:spPr>
                                    <a:xfrm rot="16200000">
                                      <a:off x="10147502" y="8082181"/>
                                      <a:ext cx="3377870" cy="4185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Payment to Municipalitiesfor</a:t>
                                      </a:r>
                                      <a:r>
                                        <a:rPr lang="en-ZA" sz="1100" baseline="0">
                                          <a:latin typeface="Arial Narrow" panose="020B0606020202030204" pitchFamily="34" charset="0"/>
                                        </a:rPr>
                                        <a:t> implementing provincial projects: pay on invoice /through transfer payments???</a:t>
                                      </a:r>
                                      <a:endParaRPr lang="en-ZA" sz="1100">
                                        <a:latin typeface="Arial Narrow" panose="020B0606020202030204" pitchFamily="34" charset="0"/>
                                      </a:endParaRPr>
                                    </a:p>
                                  </xdr:txBody>
                                </xdr:sp>
                                <xdr:sp macro="" textlink="">
                                  <xdr:nvSpPr>
                                    <xdr:cNvPr id="229" name="Rectangle 228">
                                      <a:extLst>
                                        <a:ext uri="{FF2B5EF4-FFF2-40B4-BE49-F238E27FC236}">
                                          <a16:creationId xmlns:a16="http://schemas.microsoft.com/office/drawing/2014/main" id="{00000000-0008-0000-0600-0000E5000000}"/>
                                        </a:ext>
                                      </a:extLst>
                                    </xdr:cNvPr>
                                    <xdr:cNvSpPr/>
                                  </xdr:nvSpPr>
                                  <xdr:spPr>
                                    <a:xfrm>
                                      <a:off x="11972551" y="7472056"/>
                                      <a:ext cx="4768203" cy="424623"/>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n-ZA" sz="1100">
                                          <a:latin typeface="Arial Narrow" panose="020B0606020202030204" pitchFamily="34" charset="0"/>
                                          <a:cs typeface="Arial" panose="020B0604020202020204" pitchFamily="34" charset="0"/>
                                        </a:rPr>
                                        <a:t>HDA services: </a:t>
                                      </a:r>
                                      <a:r>
                                        <a:rPr lang="en-ZA" sz="1100" baseline="0">
                                          <a:solidFill>
                                            <a:schemeClr val="dk1"/>
                                          </a:solidFill>
                                          <a:effectLst/>
                                          <a:latin typeface="Arial Narrow" panose="020B0606020202030204" pitchFamily="34" charset="0"/>
                                          <a:ea typeface="+mn-ea"/>
                                          <a:cs typeface="Arial" panose="020B0604020202020204" pitchFamily="34" charset="0"/>
                                        </a:rPr>
                                        <a:t>Project management, technical support, land acquisition, servicing &amp; development </a:t>
                                      </a:r>
                                      <a:endParaRPr lang="en-US">
                                        <a:effectLst/>
                                        <a:latin typeface="Arial Narrow" panose="020B0606020202030204" pitchFamily="34" charset="0"/>
                                        <a:cs typeface="Arial" panose="020B0604020202020204" pitchFamily="34" charset="0"/>
                                      </a:endParaRPr>
                                    </a:p>
                                    <a:p>
                                      <a:pPr algn="ctr"/>
                                      <a:endParaRPr lang="en-ZA" sz="1100">
                                        <a:latin typeface="Arial Narrow" panose="020B0606020202030204" pitchFamily="34" charset="0"/>
                                        <a:cs typeface="Arial" panose="020B0604020202020204" pitchFamily="34" charset="0"/>
                                      </a:endParaRPr>
                                    </a:p>
                                  </xdr:txBody>
                                </xdr:sp>
                              </xdr:grpSp>
                            </xdr:grpSp>
                          </xdr:grpSp>
                        </xdr:grpSp>
                      </xdr:grpSp>
                    </xdr:grpSp>
                  </xdr:grpSp>
                </xdr:grpSp>
              </xdr:grpSp>
            </xdr:grpSp>
          </xdr:grpSp>
        </xdr:grpSp>
        <xdr:grpSp>
          <xdr:nvGrpSpPr>
            <xdr:cNvPr id="1054" name="Group 1053">
              <a:extLst>
                <a:ext uri="{FF2B5EF4-FFF2-40B4-BE49-F238E27FC236}">
                  <a16:creationId xmlns:a16="http://schemas.microsoft.com/office/drawing/2014/main" id="{00000000-0008-0000-0600-00001E040000}"/>
                </a:ext>
              </a:extLst>
            </xdr:cNvPr>
            <xdr:cNvGrpSpPr/>
          </xdr:nvGrpSpPr>
          <xdr:grpSpPr>
            <a:xfrm>
              <a:off x="12799483" y="3340100"/>
              <a:ext cx="8793270" cy="2852602"/>
              <a:chOff x="12799483" y="3340100"/>
              <a:chExt cx="8793270" cy="2852602"/>
            </a:xfrm>
          </xdr:grpSpPr>
          <xdr:sp macro="" textlink="">
            <xdr:nvSpPr>
              <xdr:cNvPr id="279" name="Rectangle 278">
                <a:extLst>
                  <a:ext uri="{FF2B5EF4-FFF2-40B4-BE49-F238E27FC236}">
                    <a16:creationId xmlns:a16="http://schemas.microsoft.com/office/drawing/2014/main" id="{00000000-0008-0000-0600-000017010000}"/>
                  </a:ext>
                </a:extLst>
              </xdr:cNvPr>
              <xdr:cNvSpPr/>
            </xdr:nvSpPr>
            <xdr:spPr>
              <a:xfrm>
                <a:off x="12799483" y="3340100"/>
                <a:ext cx="3689789" cy="766233"/>
              </a:xfrm>
              <a:prstGeom prst="rect">
                <a:avLst/>
              </a:prstGeom>
              <a:solidFill>
                <a:schemeClr val="accent4">
                  <a:lumMod val="40000"/>
                  <a:lumOff val="60000"/>
                </a:schemeClr>
              </a:solidFill>
              <a:ln w="19050" cap="flat" cmpd="sng" algn="ctr">
                <a:solidFill>
                  <a:srgbClr val="FFC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1050" b="0"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Housing Development Act</a:t>
                </a:r>
              </a:p>
              <a:p>
                <a:pPr marL="0" marR="0" lvl="0" indent="0" algn="ctr" defTabSz="914400" eaLnBrk="1" fontAlgn="auto" latinLnBrk="0" hangingPunct="1">
                  <a:lnSpc>
                    <a:spcPct val="100000"/>
                  </a:lnSpc>
                  <a:spcBef>
                    <a:spcPts val="0"/>
                  </a:spcBef>
                  <a:spcAft>
                    <a:spcPts val="0"/>
                  </a:spcAft>
                  <a:buClrTx/>
                  <a:buSzTx/>
                  <a:buFontTx/>
                  <a:buNone/>
                  <a:tabLst/>
                  <a:defRPr/>
                </a:pPr>
                <a:r>
                  <a:rPr lang="en-US" sz="900" i="1">
                    <a:effectLst/>
                    <a:latin typeface="+mn-lt"/>
                    <a:ea typeface="+mn-ea"/>
                    <a:cs typeface="+mn-cs"/>
                  </a:rPr>
                  <a:t>establishes the HDA to facilitate and fast-track land acquisition and housing development services for the creation of sustainable human settlements</a:t>
                </a:r>
                <a:endParaRPr kumimoji="0" lang="en-ZA" sz="900" b="0" i="1" u="none" strike="noStrike" kern="0" cap="none" spc="0" normalizeH="0" baseline="0" noProof="0">
                  <a:ln>
                    <a:noFill/>
                  </a:ln>
                  <a:solidFill>
                    <a:sysClr val="windowText" lastClr="000000"/>
                  </a:solidFill>
                  <a:effectLst/>
                  <a:uLnTx/>
                  <a:uFillTx/>
                  <a:latin typeface="+mn-lt"/>
                  <a:ea typeface="+mn-ea"/>
                  <a:cs typeface="+mn-cs"/>
                </a:endParaRPr>
              </a:p>
            </xdr:txBody>
          </xdr:sp>
          <xdr:cxnSp macro="">
            <xdr:nvCxnSpPr>
              <xdr:cNvPr id="287" name="Straight Connector 286">
                <a:extLst>
                  <a:ext uri="{FF2B5EF4-FFF2-40B4-BE49-F238E27FC236}">
                    <a16:creationId xmlns:a16="http://schemas.microsoft.com/office/drawing/2014/main" id="{00000000-0008-0000-0600-00001F010000}"/>
                  </a:ext>
                </a:extLst>
              </xdr:cNvPr>
              <xdr:cNvCxnSpPr>
                <a:endCxn id="279" idx="3"/>
              </xdr:cNvCxnSpPr>
            </xdr:nvCxnSpPr>
            <xdr:spPr>
              <a:xfrm flipH="1">
                <a:off x="16489272" y="3709572"/>
                <a:ext cx="5087792" cy="0"/>
              </a:xfrm>
              <a:prstGeom prst="line">
                <a:avLst/>
              </a:prstGeom>
              <a:ln>
                <a:solidFill>
                  <a:srgbClr val="FFC000"/>
                </a:solidFill>
              </a:ln>
            </xdr:spPr>
            <xdr:style>
              <a:lnRef idx="3">
                <a:schemeClr val="dk1"/>
              </a:lnRef>
              <a:fillRef idx="0">
                <a:schemeClr val="dk1"/>
              </a:fillRef>
              <a:effectRef idx="2">
                <a:schemeClr val="dk1"/>
              </a:effectRef>
              <a:fontRef idx="minor">
                <a:schemeClr val="tx1"/>
              </a:fontRef>
            </xdr:style>
          </xdr:cxnSp>
          <xdr:cxnSp macro="">
            <xdr:nvCxnSpPr>
              <xdr:cNvPr id="288" name="Straight Connector 287">
                <a:extLst>
                  <a:ext uri="{FF2B5EF4-FFF2-40B4-BE49-F238E27FC236}">
                    <a16:creationId xmlns:a16="http://schemas.microsoft.com/office/drawing/2014/main" id="{00000000-0008-0000-0600-000020010000}"/>
                  </a:ext>
                </a:extLst>
              </xdr:cNvPr>
              <xdr:cNvCxnSpPr/>
            </xdr:nvCxnSpPr>
            <xdr:spPr>
              <a:xfrm>
                <a:off x="21584240" y="3703638"/>
                <a:ext cx="0" cy="2346417"/>
              </a:xfrm>
              <a:prstGeom prst="line">
                <a:avLst/>
              </a:prstGeom>
              <a:ln>
                <a:solidFill>
                  <a:srgbClr val="FFC000"/>
                </a:solidFill>
              </a:ln>
            </xdr:spPr>
            <xdr:style>
              <a:lnRef idx="3">
                <a:schemeClr val="dk1"/>
              </a:lnRef>
              <a:fillRef idx="0">
                <a:schemeClr val="dk1"/>
              </a:fillRef>
              <a:effectRef idx="2">
                <a:schemeClr val="dk1"/>
              </a:effectRef>
              <a:fontRef idx="minor">
                <a:schemeClr val="tx1"/>
              </a:fontRef>
            </xdr:style>
          </xdr:cxnSp>
          <xdr:cxnSp macro="">
            <xdr:nvCxnSpPr>
              <xdr:cNvPr id="289" name="Straight Connector 288">
                <a:extLst>
                  <a:ext uri="{FF2B5EF4-FFF2-40B4-BE49-F238E27FC236}">
                    <a16:creationId xmlns:a16="http://schemas.microsoft.com/office/drawing/2014/main" id="{00000000-0008-0000-0600-000021010000}"/>
                  </a:ext>
                </a:extLst>
              </xdr:cNvPr>
              <xdr:cNvCxnSpPr/>
            </xdr:nvCxnSpPr>
            <xdr:spPr>
              <a:xfrm flipV="1">
                <a:off x="18092641" y="6042554"/>
                <a:ext cx="3500112" cy="0"/>
              </a:xfrm>
              <a:prstGeom prst="line">
                <a:avLst/>
              </a:prstGeom>
              <a:ln>
                <a:solidFill>
                  <a:srgbClr val="FFC000"/>
                </a:solidFill>
              </a:ln>
            </xdr:spPr>
            <xdr:style>
              <a:lnRef idx="3">
                <a:schemeClr val="dk1"/>
              </a:lnRef>
              <a:fillRef idx="0">
                <a:schemeClr val="dk1"/>
              </a:fillRef>
              <a:effectRef idx="2">
                <a:schemeClr val="dk1"/>
              </a:effectRef>
              <a:fontRef idx="minor">
                <a:schemeClr val="tx1"/>
              </a:fontRef>
            </xdr:style>
          </xdr:cxnSp>
          <xdr:cxnSp macro="">
            <xdr:nvCxnSpPr>
              <xdr:cNvPr id="291" name="Straight Connector 290">
                <a:extLst>
                  <a:ext uri="{FF2B5EF4-FFF2-40B4-BE49-F238E27FC236}">
                    <a16:creationId xmlns:a16="http://schemas.microsoft.com/office/drawing/2014/main" id="{00000000-0008-0000-0600-000023010000}"/>
                  </a:ext>
                </a:extLst>
              </xdr:cNvPr>
              <xdr:cNvCxnSpPr>
                <a:stCxn id="167" idx="0"/>
              </xdr:cNvCxnSpPr>
            </xdr:nvCxnSpPr>
            <xdr:spPr>
              <a:xfrm flipH="1" flipV="1">
                <a:off x="18101733" y="6038850"/>
                <a:ext cx="0" cy="153852"/>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294" name="Rectangle 293">
                <a:extLst>
                  <a:ext uri="{FF2B5EF4-FFF2-40B4-BE49-F238E27FC236}">
                    <a16:creationId xmlns:a16="http://schemas.microsoft.com/office/drawing/2014/main" id="{00000000-0008-0000-0600-000026010000}"/>
                  </a:ext>
                </a:extLst>
              </xdr:cNvPr>
              <xdr:cNvSpPr/>
            </xdr:nvSpPr>
            <xdr:spPr>
              <a:xfrm>
                <a:off x="18355734" y="3378201"/>
                <a:ext cx="1885950" cy="309032"/>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a:latin typeface="Arial Narrow" panose="020B0606020202030204" pitchFamily="34" charset="0"/>
                    <a:cs typeface="Arial" panose="020B0604020202020204" pitchFamily="34" charset="0"/>
                  </a:rPr>
                  <a:t>Founding Legislation: HDA Act</a:t>
                </a:r>
                <a:endParaRPr lang="en-US" sz="1100">
                  <a:effectLst/>
                  <a:latin typeface="Arial Narrow" panose="020B0606020202030204" pitchFamily="34" charset="0"/>
                  <a:cs typeface="Arial" panose="020B0604020202020204" pitchFamily="34" charset="0"/>
                </a:endParaRPr>
              </a:p>
              <a:p>
                <a:pPr algn="ctr"/>
                <a:endParaRPr lang="en-ZA" sz="1100">
                  <a:latin typeface="Arial Narrow" panose="020B0606020202030204" pitchFamily="34" charset="0"/>
                  <a:cs typeface="Arial" panose="020B0604020202020204" pitchFamily="34" charset="0"/>
                </a:endParaRPr>
              </a:p>
            </xdr:txBody>
          </xdr:sp>
        </xdr:grpSp>
      </xdr:grpSp>
      <xdr:cxnSp macro="">
        <xdr:nvCxnSpPr>
          <xdr:cNvPr id="300" name="Straight Connector 299">
            <a:extLst>
              <a:ext uri="{FF2B5EF4-FFF2-40B4-BE49-F238E27FC236}">
                <a16:creationId xmlns:a16="http://schemas.microsoft.com/office/drawing/2014/main" id="{00000000-0008-0000-0600-00002C010000}"/>
              </a:ext>
            </a:extLst>
          </xdr:cNvPr>
          <xdr:cNvCxnSpPr/>
        </xdr:nvCxnSpPr>
        <xdr:spPr>
          <a:xfrm>
            <a:off x="18415001" y="4011084"/>
            <a:ext cx="0" cy="1152000"/>
          </a:xfrm>
          <a:prstGeom prst="line">
            <a:avLst/>
          </a:prstGeom>
          <a:ln>
            <a:solidFill>
              <a:srgbClr val="FFC000"/>
            </a:solidFill>
          </a:ln>
        </xdr:spPr>
        <xdr:style>
          <a:lnRef idx="3">
            <a:schemeClr val="dk1"/>
          </a:lnRef>
          <a:fillRef idx="0">
            <a:schemeClr val="dk1"/>
          </a:fillRef>
          <a:effectRef idx="2">
            <a:schemeClr val="dk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210653</xdr:colOff>
      <xdr:row>8</xdr:row>
      <xdr:rowOff>192170</xdr:rowOff>
    </xdr:from>
    <xdr:to>
      <xdr:col>6</xdr:col>
      <xdr:colOff>95249</xdr:colOff>
      <xdr:row>32</xdr:row>
      <xdr:rowOff>180975</xdr:rowOff>
    </xdr:to>
    <xdr:cxnSp macro="">
      <xdr:nvCxnSpPr>
        <xdr:cNvPr id="4" name="Straight Connector 3">
          <a:extLst>
            <a:ext uri="{FF2B5EF4-FFF2-40B4-BE49-F238E27FC236}">
              <a16:creationId xmlns:a16="http://schemas.microsoft.com/office/drawing/2014/main" id="{00000000-0008-0000-0700-000004000000}"/>
            </a:ext>
          </a:extLst>
        </xdr:cNvPr>
        <xdr:cNvCxnSpPr>
          <a:stCxn id="5" idx="0"/>
          <a:endCxn id="6" idx="2"/>
        </xdr:cNvCxnSpPr>
      </xdr:nvCxnSpPr>
      <xdr:spPr>
        <a:xfrm flipV="1">
          <a:off x="1494021" y="1148012"/>
          <a:ext cx="1522228" cy="3865647"/>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3</xdr:col>
      <xdr:colOff>333375</xdr:colOff>
      <xdr:row>32</xdr:row>
      <xdr:rowOff>180975</xdr:rowOff>
    </xdr:from>
    <xdr:to>
      <xdr:col>4</xdr:col>
      <xdr:colOff>729615</xdr:colOff>
      <xdr:row>38</xdr:row>
      <xdr:rowOff>43815</xdr:rowOff>
    </xdr:to>
    <xdr:sp macro="" textlink="">
      <xdr:nvSpPr>
        <xdr:cNvPr id="5" name="Flowchart: Connector 4">
          <a:extLst>
            <a:ext uri="{FF2B5EF4-FFF2-40B4-BE49-F238E27FC236}">
              <a16:creationId xmlns:a16="http://schemas.microsoft.com/office/drawing/2014/main" id="{00000000-0008-0000-0700-000005000000}"/>
            </a:ext>
          </a:extLst>
        </xdr:cNvPr>
        <xdr:cNvSpPr/>
      </xdr:nvSpPr>
      <xdr:spPr>
        <a:xfrm>
          <a:off x="974725" y="4930775"/>
          <a:ext cx="1037590" cy="1005840"/>
        </a:xfrm>
        <a:prstGeom prst="flowChartConnector">
          <a:avLst/>
        </a:prstGeom>
        <a:ln w="15875"/>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National</a:t>
          </a:r>
          <a:r>
            <a:rPr lang="en-ZA" sz="1100" baseline="0">
              <a:latin typeface="Arial Narrow" panose="020B0606020202030204" pitchFamily="34" charset="0"/>
            </a:rPr>
            <a:t>ly raised revenues</a:t>
          </a:r>
          <a:endParaRPr lang="en-ZA" sz="1000">
            <a:latin typeface="Arial Narrow" panose="020B0606020202030204" pitchFamily="34" charset="0"/>
          </a:endParaRPr>
        </a:p>
      </xdr:txBody>
    </xdr:sp>
    <xdr:clientData/>
  </xdr:twoCellAnchor>
  <xdr:twoCellAnchor>
    <xdr:from>
      <xdr:col>6</xdr:col>
      <xdr:colOff>95249</xdr:colOff>
      <xdr:row>6</xdr:row>
      <xdr:rowOff>114299</xdr:rowOff>
    </xdr:from>
    <xdr:to>
      <xdr:col>6</xdr:col>
      <xdr:colOff>1036052</xdr:colOff>
      <xdr:row>11</xdr:row>
      <xdr:rowOff>76199</xdr:rowOff>
    </xdr:to>
    <xdr:sp macro="" textlink="">
      <xdr:nvSpPr>
        <xdr:cNvPr id="6" name="Flowchart: Connector 5">
          <a:extLst>
            <a:ext uri="{FF2B5EF4-FFF2-40B4-BE49-F238E27FC236}">
              <a16:creationId xmlns:a16="http://schemas.microsoft.com/office/drawing/2014/main" id="{00000000-0008-0000-0700-000006000000}"/>
            </a:ext>
          </a:extLst>
        </xdr:cNvPr>
        <xdr:cNvSpPr/>
      </xdr:nvSpPr>
      <xdr:spPr>
        <a:xfrm>
          <a:off x="3016249" y="682457"/>
          <a:ext cx="940803" cy="931110"/>
        </a:xfrm>
        <a:prstGeom prst="flowChartConnector">
          <a:avLst/>
        </a:prstGeom>
        <a:ln w="158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National</a:t>
          </a:r>
          <a:r>
            <a:rPr lang="en-ZA" sz="1000" baseline="0">
              <a:latin typeface="Arial Narrow" panose="020B0606020202030204" pitchFamily="34" charset="0"/>
            </a:rPr>
            <a:t> Sphere</a:t>
          </a:r>
          <a:endParaRPr lang="en-ZA" sz="1000">
            <a:latin typeface="Arial Narrow" panose="020B0606020202030204" pitchFamily="34" charset="0"/>
          </a:endParaRPr>
        </a:p>
      </xdr:txBody>
    </xdr:sp>
    <xdr:clientData/>
  </xdr:twoCellAnchor>
  <xdr:twoCellAnchor>
    <xdr:from>
      <xdr:col>6</xdr:col>
      <xdr:colOff>485775</xdr:colOff>
      <xdr:row>33</xdr:row>
      <xdr:rowOff>38099</xdr:rowOff>
    </xdr:from>
    <xdr:to>
      <xdr:col>7</xdr:col>
      <xdr:colOff>352425</xdr:colOff>
      <xdr:row>37</xdr:row>
      <xdr:rowOff>190499</xdr:rowOff>
    </xdr:to>
    <xdr:sp macro="" textlink="">
      <xdr:nvSpPr>
        <xdr:cNvPr id="7" name="Flowchart: Connector 6">
          <a:extLst>
            <a:ext uri="{FF2B5EF4-FFF2-40B4-BE49-F238E27FC236}">
              <a16:creationId xmlns:a16="http://schemas.microsoft.com/office/drawing/2014/main" id="{00000000-0008-0000-0700-000007000000}"/>
            </a:ext>
          </a:extLst>
        </xdr:cNvPr>
        <xdr:cNvSpPr/>
      </xdr:nvSpPr>
      <xdr:spPr>
        <a:xfrm>
          <a:off x="3406775" y="4978399"/>
          <a:ext cx="965200" cy="914400"/>
        </a:xfrm>
        <a:prstGeom prst="flowChartConnector">
          <a:avLst/>
        </a:prstGeom>
        <a:ln w="15875">
          <a:solidFill>
            <a:schemeClr val="accent5">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Provincial</a:t>
          </a:r>
        </a:p>
        <a:p>
          <a:pPr algn="ctr"/>
          <a:r>
            <a:rPr lang="en-ZA" sz="1000">
              <a:latin typeface="Arial Narrow" panose="020B0606020202030204" pitchFamily="34" charset="0"/>
            </a:rPr>
            <a:t>Sphere</a:t>
          </a:r>
        </a:p>
      </xdr:txBody>
    </xdr:sp>
    <xdr:clientData/>
  </xdr:twoCellAnchor>
  <xdr:twoCellAnchor>
    <xdr:from>
      <xdr:col>4</xdr:col>
      <xdr:colOff>209459</xdr:colOff>
      <xdr:row>38</xdr:row>
      <xdr:rowOff>43815</xdr:rowOff>
    </xdr:from>
    <xdr:to>
      <xdr:col>6</xdr:col>
      <xdr:colOff>239139</xdr:colOff>
      <xdr:row>49</xdr:row>
      <xdr:rowOff>38660</xdr:rowOff>
    </xdr:to>
    <xdr:cxnSp macro="">
      <xdr:nvCxnSpPr>
        <xdr:cNvPr id="9" name="Straight Connector 8">
          <a:extLst>
            <a:ext uri="{FF2B5EF4-FFF2-40B4-BE49-F238E27FC236}">
              <a16:creationId xmlns:a16="http://schemas.microsoft.com/office/drawing/2014/main" id="{00000000-0008-0000-0700-000009000000}"/>
            </a:ext>
          </a:extLst>
        </xdr:cNvPr>
        <xdr:cNvCxnSpPr>
          <a:stCxn id="5" idx="4"/>
          <a:endCxn id="8" idx="1"/>
        </xdr:cNvCxnSpPr>
      </xdr:nvCxnSpPr>
      <xdr:spPr>
        <a:xfrm>
          <a:off x="2785745" y="7246529"/>
          <a:ext cx="1671608" cy="2090345"/>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4</xdr:col>
      <xdr:colOff>729615</xdr:colOff>
      <xdr:row>35</xdr:row>
      <xdr:rowOff>112395</xdr:rowOff>
    </xdr:from>
    <xdr:to>
      <xdr:col>6</xdr:col>
      <xdr:colOff>485775</xdr:colOff>
      <xdr:row>35</xdr:row>
      <xdr:rowOff>114299</xdr:rowOff>
    </xdr:to>
    <xdr:cxnSp macro="">
      <xdr:nvCxnSpPr>
        <xdr:cNvPr id="10" name="Straight Connector 9">
          <a:extLst>
            <a:ext uri="{FF2B5EF4-FFF2-40B4-BE49-F238E27FC236}">
              <a16:creationId xmlns:a16="http://schemas.microsoft.com/office/drawing/2014/main" id="{00000000-0008-0000-0700-00000A000000}"/>
            </a:ext>
          </a:extLst>
        </xdr:cNvPr>
        <xdr:cNvCxnSpPr>
          <a:stCxn id="5" idx="6"/>
          <a:endCxn id="7" idx="2"/>
        </xdr:cNvCxnSpPr>
      </xdr:nvCxnSpPr>
      <xdr:spPr>
        <a:xfrm>
          <a:off x="2012315" y="5433695"/>
          <a:ext cx="1394460" cy="1904"/>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11</xdr:col>
      <xdr:colOff>154214</xdr:colOff>
      <xdr:row>11</xdr:row>
      <xdr:rowOff>145141</xdr:rowOff>
    </xdr:from>
    <xdr:to>
      <xdr:col>11</xdr:col>
      <xdr:colOff>154214</xdr:colOff>
      <xdr:row>27</xdr:row>
      <xdr:rowOff>49141</xdr:rowOff>
    </xdr:to>
    <xdr:cxnSp macro="">
      <xdr:nvCxnSpPr>
        <xdr:cNvPr id="11" name="Straight Connector 10">
          <a:extLst>
            <a:ext uri="{FF2B5EF4-FFF2-40B4-BE49-F238E27FC236}">
              <a16:creationId xmlns:a16="http://schemas.microsoft.com/office/drawing/2014/main" id="{00000000-0008-0000-0700-00000B000000}"/>
            </a:ext>
          </a:extLst>
        </xdr:cNvPr>
        <xdr:cNvCxnSpPr/>
      </xdr:nvCxnSpPr>
      <xdr:spPr>
        <a:xfrm flipH="1">
          <a:off x="8690428" y="1660070"/>
          <a:ext cx="0" cy="295200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8</xdr:col>
      <xdr:colOff>471714</xdr:colOff>
      <xdr:row>36</xdr:row>
      <xdr:rowOff>54429</xdr:rowOff>
    </xdr:from>
    <xdr:to>
      <xdr:col>9</xdr:col>
      <xdr:colOff>1523546</xdr:colOff>
      <xdr:row>38</xdr:row>
      <xdr:rowOff>45357</xdr:rowOff>
    </xdr:to>
    <xdr:sp macro="" textlink="">
      <xdr:nvSpPr>
        <xdr:cNvPr id="17" name="Rectangle 16">
          <a:extLst>
            <a:ext uri="{FF2B5EF4-FFF2-40B4-BE49-F238E27FC236}">
              <a16:creationId xmlns:a16="http://schemas.microsoft.com/office/drawing/2014/main" id="{00000000-0008-0000-0700-000011000000}"/>
            </a:ext>
          </a:extLst>
        </xdr:cNvPr>
        <xdr:cNvSpPr/>
      </xdr:nvSpPr>
      <xdr:spPr>
        <a:xfrm>
          <a:off x="5597071" y="6331858"/>
          <a:ext cx="1677761" cy="371928"/>
        </a:xfrm>
        <a:prstGeom prst="rect">
          <a:avLst/>
        </a:prstGeom>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Provincial equitable share</a:t>
          </a:r>
        </a:p>
      </xdr:txBody>
    </xdr:sp>
    <xdr:clientData/>
  </xdr:twoCellAnchor>
  <xdr:twoCellAnchor>
    <xdr:from>
      <xdr:col>10</xdr:col>
      <xdr:colOff>1017364</xdr:colOff>
      <xdr:row>35</xdr:row>
      <xdr:rowOff>109760</xdr:rowOff>
    </xdr:from>
    <xdr:to>
      <xdr:col>16</xdr:col>
      <xdr:colOff>134741</xdr:colOff>
      <xdr:row>42</xdr:row>
      <xdr:rowOff>77060</xdr:rowOff>
    </xdr:to>
    <xdr:grpSp>
      <xdr:nvGrpSpPr>
        <xdr:cNvPr id="157" name="Group 156">
          <a:extLst>
            <a:ext uri="{FF2B5EF4-FFF2-40B4-BE49-F238E27FC236}">
              <a16:creationId xmlns:a16="http://schemas.microsoft.com/office/drawing/2014/main" id="{00000000-0008-0000-0700-00009D000000}"/>
            </a:ext>
          </a:extLst>
        </xdr:cNvPr>
        <xdr:cNvGrpSpPr/>
      </xdr:nvGrpSpPr>
      <xdr:grpSpPr>
        <a:xfrm>
          <a:off x="9923951" y="6741720"/>
          <a:ext cx="5855959" cy="1310750"/>
          <a:chOff x="4818292" y="5697760"/>
          <a:chExt cx="5703235" cy="1300800"/>
        </a:xfrm>
      </xdr:grpSpPr>
      <xdr:sp macro="" textlink="">
        <xdr:nvSpPr>
          <xdr:cNvPr id="19" name="Flowchart: Connector 18">
            <a:extLst>
              <a:ext uri="{FF2B5EF4-FFF2-40B4-BE49-F238E27FC236}">
                <a16:creationId xmlns:a16="http://schemas.microsoft.com/office/drawing/2014/main" id="{00000000-0008-0000-0700-000013000000}"/>
              </a:ext>
            </a:extLst>
          </xdr:cNvPr>
          <xdr:cNvSpPr/>
        </xdr:nvSpPr>
        <xdr:spPr>
          <a:xfrm>
            <a:off x="4818292" y="5697760"/>
            <a:ext cx="559667" cy="1282657"/>
          </a:xfrm>
          <a:prstGeom prst="flowChartConnector">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ZA" sz="1000">
                <a:latin typeface="Arial Narrow" panose="020B0606020202030204" pitchFamily="34" charset="0"/>
              </a:rPr>
              <a:t>EC</a:t>
            </a:r>
          </a:p>
        </xdr:txBody>
      </xdr:sp>
      <xdr:sp macro="" textlink="">
        <xdr:nvSpPr>
          <xdr:cNvPr id="20" name="Flowchart: Connector 19">
            <a:extLst>
              <a:ext uri="{FF2B5EF4-FFF2-40B4-BE49-F238E27FC236}">
                <a16:creationId xmlns:a16="http://schemas.microsoft.com/office/drawing/2014/main" id="{00000000-0008-0000-0700-000014000000}"/>
              </a:ext>
            </a:extLst>
          </xdr:cNvPr>
          <xdr:cNvSpPr/>
        </xdr:nvSpPr>
        <xdr:spPr>
          <a:xfrm>
            <a:off x="5459014" y="5715903"/>
            <a:ext cx="559667" cy="1282657"/>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ZA" sz="1000">
                <a:latin typeface="Arial Narrow" panose="020B0606020202030204" pitchFamily="34" charset="0"/>
              </a:rPr>
              <a:t>FS</a:t>
            </a:r>
          </a:p>
        </xdr:txBody>
      </xdr:sp>
      <xdr:sp macro="" textlink="">
        <xdr:nvSpPr>
          <xdr:cNvPr id="23" name="Flowchart: Connector 22">
            <a:extLst>
              <a:ext uri="{FF2B5EF4-FFF2-40B4-BE49-F238E27FC236}">
                <a16:creationId xmlns:a16="http://schemas.microsoft.com/office/drawing/2014/main" id="{00000000-0008-0000-0700-000017000000}"/>
              </a:ext>
            </a:extLst>
          </xdr:cNvPr>
          <xdr:cNvSpPr/>
        </xdr:nvSpPr>
        <xdr:spPr>
          <a:xfrm>
            <a:off x="8669325" y="5715903"/>
            <a:ext cx="559667" cy="1282657"/>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ZA" sz="1000">
                <a:latin typeface="Arial Narrow" panose="020B0606020202030204" pitchFamily="34" charset="0"/>
              </a:rPr>
              <a:t>NC</a:t>
            </a:r>
          </a:p>
        </xdr:txBody>
      </xdr:sp>
      <xdr:sp macro="" textlink="">
        <xdr:nvSpPr>
          <xdr:cNvPr id="22" name="Flowchart: Connector 21">
            <a:extLst>
              <a:ext uri="{FF2B5EF4-FFF2-40B4-BE49-F238E27FC236}">
                <a16:creationId xmlns:a16="http://schemas.microsoft.com/office/drawing/2014/main" id="{00000000-0008-0000-0700-000016000000}"/>
              </a:ext>
            </a:extLst>
          </xdr:cNvPr>
          <xdr:cNvSpPr/>
        </xdr:nvSpPr>
        <xdr:spPr>
          <a:xfrm>
            <a:off x="8029246" y="5701886"/>
            <a:ext cx="559667" cy="1282657"/>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ZA" sz="1000">
                <a:latin typeface="Arial Narrow" panose="020B0606020202030204" pitchFamily="34" charset="0"/>
              </a:rPr>
              <a:t>MP</a:t>
            </a:r>
          </a:p>
        </xdr:txBody>
      </xdr:sp>
      <xdr:sp macro="" textlink="">
        <xdr:nvSpPr>
          <xdr:cNvPr id="21" name="Flowchart: Connector 20">
            <a:extLst>
              <a:ext uri="{FF2B5EF4-FFF2-40B4-BE49-F238E27FC236}">
                <a16:creationId xmlns:a16="http://schemas.microsoft.com/office/drawing/2014/main" id="{00000000-0008-0000-0700-000015000000}"/>
              </a:ext>
            </a:extLst>
          </xdr:cNvPr>
          <xdr:cNvSpPr/>
        </xdr:nvSpPr>
        <xdr:spPr>
          <a:xfrm>
            <a:off x="6732801" y="5715903"/>
            <a:ext cx="559667" cy="1282657"/>
          </a:xfrm>
          <a:prstGeom prst="flowChartConnector">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ZA" sz="900">
                <a:latin typeface="Arial Narrow" panose="020B0606020202030204" pitchFamily="34" charset="0"/>
              </a:rPr>
              <a:t>KZN</a:t>
            </a:r>
          </a:p>
        </xdr:txBody>
      </xdr:sp>
      <xdr:sp macro="" textlink="">
        <xdr:nvSpPr>
          <xdr:cNvPr id="27" name="Flowchart: Connector 26">
            <a:extLst>
              <a:ext uri="{FF2B5EF4-FFF2-40B4-BE49-F238E27FC236}">
                <a16:creationId xmlns:a16="http://schemas.microsoft.com/office/drawing/2014/main" id="{00000000-0008-0000-0700-00001B000000}"/>
              </a:ext>
            </a:extLst>
          </xdr:cNvPr>
          <xdr:cNvSpPr/>
        </xdr:nvSpPr>
        <xdr:spPr>
          <a:xfrm>
            <a:off x="7378504" y="5700937"/>
            <a:ext cx="561600" cy="12816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LIM</a:t>
            </a:r>
          </a:p>
        </xdr:txBody>
      </xdr:sp>
      <xdr:sp macro="" textlink="">
        <xdr:nvSpPr>
          <xdr:cNvPr id="24" name="Flowchart: Connector 23">
            <a:extLst>
              <a:ext uri="{FF2B5EF4-FFF2-40B4-BE49-F238E27FC236}">
                <a16:creationId xmlns:a16="http://schemas.microsoft.com/office/drawing/2014/main" id="{00000000-0008-0000-0700-000018000000}"/>
              </a:ext>
            </a:extLst>
          </xdr:cNvPr>
          <xdr:cNvSpPr/>
        </xdr:nvSpPr>
        <xdr:spPr>
          <a:xfrm>
            <a:off x="9310046" y="5715903"/>
            <a:ext cx="559667" cy="1282657"/>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NW</a:t>
            </a:r>
          </a:p>
        </xdr:txBody>
      </xdr:sp>
      <xdr:sp macro="" textlink="">
        <xdr:nvSpPr>
          <xdr:cNvPr id="26" name="Flowchart: Connector 25">
            <a:extLst>
              <a:ext uri="{FF2B5EF4-FFF2-40B4-BE49-F238E27FC236}">
                <a16:creationId xmlns:a16="http://schemas.microsoft.com/office/drawing/2014/main" id="{00000000-0008-0000-0700-00001A000000}"/>
              </a:ext>
            </a:extLst>
          </xdr:cNvPr>
          <xdr:cNvSpPr/>
        </xdr:nvSpPr>
        <xdr:spPr>
          <a:xfrm>
            <a:off x="6096000" y="5700937"/>
            <a:ext cx="561600" cy="12816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GP</a:t>
            </a:r>
          </a:p>
        </xdr:txBody>
      </xdr:sp>
      <xdr:sp macro="" textlink="">
        <xdr:nvSpPr>
          <xdr:cNvPr id="28" name="Flowchart: Connector 27">
            <a:extLst>
              <a:ext uri="{FF2B5EF4-FFF2-40B4-BE49-F238E27FC236}">
                <a16:creationId xmlns:a16="http://schemas.microsoft.com/office/drawing/2014/main" id="{00000000-0008-0000-0700-00001C000000}"/>
              </a:ext>
            </a:extLst>
          </xdr:cNvPr>
          <xdr:cNvSpPr/>
        </xdr:nvSpPr>
        <xdr:spPr>
          <a:xfrm>
            <a:off x="9959927" y="5710007"/>
            <a:ext cx="561600" cy="1281600"/>
          </a:xfrm>
          <a:prstGeom prst="flowChartConnector">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WC</a:t>
            </a:r>
          </a:p>
        </xdr:txBody>
      </xdr:sp>
    </xdr:grpSp>
    <xdr:clientData/>
  </xdr:twoCellAnchor>
  <xdr:twoCellAnchor>
    <xdr:from>
      <xdr:col>9</xdr:col>
      <xdr:colOff>956320</xdr:colOff>
      <xdr:row>19</xdr:row>
      <xdr:rowOff>72570</xdr:rowOff>
    </xdr:from>
    <xdr:to>
      <xdr:col>11</xdr:col>
      <xdr:colOff>154215</xdr:colOff>
      <xdr:row>19</xdr:row>
      <xdr:rowOff>72570</xdr:rowOff>
    </xdr:to>
    <xdr:cxnSp macro="">
      <xdr:nvCxnSpPr>
        <xdr:cNvPr id="32" name="Straight Arrow Connector 31">
          <a:extLst>
            <a:ext uri="{FF2B5EF4-FFF2-40B4-BE49-F238E27FC236}">
              <a16:creationId xmlns:a16="http://schemas.microsoft.com/office/drawing/2014/main" id="{00000000-0008-0000-0700-000020000000}"/>
            </a:ext>
          </a:extLst>
        </xdr:cNvPr>
        <xdr:cNvCxnSpPr>
          <a:stCxn id="83" idx="3"/>
        </xdr:cNvCxnSpPr>
      </xdr:nvCxnSpPr>
      <xdr:spPr>
        <a:xfrm flipV="1">
          <a:off x="6707606" y="3111499"/>
          <a:ext cx="1982823" cy="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xdr:col>
      <xdr:colOff>333375</xdr:colOff>
      <xdr:row>20</xdr:row>
      <xdr:rowOff>136298</xdr:rowOff>
    </xdr:from>
    <xdr:to>
      <xdr:col>3</xdr:col>
      <xdr:colOff>59246</xdr:colOff>
      <xdr:row>23</xdr:row>
      <xdr:rowOff>49430</xdr:rowOff>
    </xdr:to>
    <xdr:sp macro="" textlink="">
      <xdr:nvSpPr>
        <xdr:cNvPr id="43" name="Pentagon 42">
          <a:extLst>
            <a:ext uri="{FF2B5EF4-FFF2-40B4-BE49-F238E27FC236}">
              <a16:creationId xmlns:a16="http://schemas.microsoft.com/office/drawing/2014/main" id="{00000000-0008-0000-0700-00002B000000}"/>
            </a:ext>
          </a:extLst>
        </xdr:cNvPr>
        <xdr:cNvSpPr/>
      </xdr:nvSpPr>
      <xdr:spPr>
        <a:xfrm>
          <a:off x="976313" y="3882798"/>
          <a:ext cx="1011746" cy="484632"/>
        </a:xfrm>
        <a:prstGeom prst="homePlate">
          <a:avLst/>
        </a:prstGeom>
        <a:solidFill>
          <a:schemeClr val="accent6">
            <a:lumMod val="60000"/>
            <a:lumOff val="40000"/>
          </a:schemeClr>
        </a:solidFill>
        <a:ln w="15875"/>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ZA" sz="1100">
              <a:solidFill>
                <a:schemeClr val="dk1"/>
              </a:solidFill>
              <a:effectLst/>
              <a:latin typeface="Arial Narrow" panose="020B0606020202030204" pitchFamily="34" charset="0"/>
              <a:ea typeface="+mn-ea"/>
              <a:cs typeface="+mn-cs"/>
            </a:rPr>
            <a:t>Public</a:t>
          </a:r>
          <a:r>
            <a:rPr lang="en-ZA" sz="1100" baseline="0">
              <a:solidFill>
                <a:schemeClr val="dk1"/>
              </a:solidFill>
              <a:effectLst/>
              <a:latin typeface="Arial Narrow" panose="020B0606020202030204" pitchFamily="34" charset="0"/>
              <a:ea typeface="+mn-ea"/>
              <a:cs typeface="+mn-cs"/>
            </a:rPr>
            <a:t> sector</a:t>
          </a:r>
          <a:endParaRPr lang="en-ZA">
            <a:effectLst/>
            <a:latin typeface="Arial Narrow" panose="020B0606020202030204" pitchFamily="34" charset="0"/>
          </a:endParaRPr>
        </a:p>
      </xdr:txBody>
    </xdr:sp>
    <xdr:clientData/>
  </xdr:twoCellAnchor>
  <xdr:twoCellAnchor>
    <xdr:from>
      <xdr:col>15</xdr:col>
      <xdr:colOff>453571</xdr:colOff>
      <xdr:row>16</xdr:row>
      <xdr:rowOff>117928</xdr:rowOff>
    </xdr:from>
    <xdr:to>
      <xdr:col>15</xdr:col>
      <xdr:colOff>453571</xdr:colOff>
      <xdr:row>33</xdr:row>
      <xdr:rowOff>36286</xdr:rowOff>
    </xdr:to>
    <xdr:cxnSp macro="">
      <xdr:nvCxnSpPr>
        <xdr:cNvPr id="44" name="Straight Arrow Connector 43">
          <a:extLst>
            <a:ext uri="{FF2B5EF4-FFF2-40B4-BE49-F238E27FC236}">
              <a16:creationId xmlns:a16="http://schemas.microsoft.com/office/drawing/2014/main" id="{00000000-0008-0000-0700-00002C000000}"/>
            </a:ext>
          </a:extLst>
        </xdr:cNvPr>
        <xdr:cNvCxnSpPr/>
      </xdr:nvCxnSpPr>
      <xdr:spPr>
        <a:xfrm flipH="1" flipV="1">
          <a:off x="13380357" y="2585357"/>
          <a:ext cx="0" cy="3156858"/>
        </a:xfrm>
        <a:prstGeom prst="straightConnector1">
          <a:avLst/>
        </a:prstGeom>
        <a:ln w="25400" cap="flat" cmpd="sng" algn="ctr">
          <a:solidFill>
            <a:schemeClr val="accent6"/>
          </a:solidFill>
          <a:prstDash val="lgDash"/>
          <a:round/>
          <a:headEnd type="none" w="med" len="med"/>
          <a:tailEnd type="triangl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5</xdr:col>
      <xdr:colOff>39004</xdr:colOff>
      <xdr:row>37</xdr:row>
      <xdr:rowOff>59743</xdr:rowOff>
    </xdr:from>
    <xdr:to>
      <xdr:col>5</xdr:col>
      <xdr:colOff>312214</xdr:colOff>
      <xdr:row>49</xdr:row>
      <xdr:rowOff>28070</xdr:rowOff>
    </xdr:to>
    <xdr:sp macro="" textlink="">
      <xdr:nvSpPr>
        <xdr:cNvPr id="51" name="Rectangle 50">
          <a:extLst>
            <a:ext uri="{FF2B5EF4-FFF2-40B4-BE49-F238E27FC236}">
              <a16:creationId xmlns:a16="http://schemas.microsoft.com/office/drawing/2014/main" id="{00000000-0008-0000-0700-000033000000}"/>
            </a:ext>
          </a:extLst>
        </xdr:cNvPr>
        <xdr:cNvSpPr/>
      </xdr:nvSpPr>
      <xdr:spPr>
        <a:xfrm rot="2939819">
          <a:off x="1529481" y="7422981"/>
          <a:ext cx="2063827" cy="27321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Share of Nationally raised revenue</a:t>
          </a:r>
        </a:p>
      </xdr:txBody>
    </xdr:sp>
    <xdr:clientData/>
  </xdr:twoCellAnchor>
  <xdr:twoCellAnchor>
    <xdr:from>
      <xdr:col>4</xdr:col>
      <xdr:colOff>780852</xdr:colOff>
      <xdr:row>12</xdr:row>
      <xdr:rowOff>98412</xdr:rowOff>
    </xdr:from>
    <xdr:to>
      <xdr:col>4</xdr:col>
      <xdr:colOff>1063606</xdr:colOff>
      <xdr:row>24</xdr:row>
      <xdr:rowOff>60624</xdr:rowOff>
    </xdr:to>
    <xdr:sp macro="" textlink="">
      <xdr:nvSpPr>
        <xdr:cNvPr id="52" name="Rectangle 51">
          <a:extLst>
            <a:ext uri="{FF2B5EF4-FFF2-40B4-BE49-F238E27FC236}">
              <a16:creationId xmlns:a16="http://schemas.microsoft.com/office/drawing/2014/main" id="{00000000-0008-0000-0700-000034000000}"/>
            </a:ext>
          </a:extLst>
        </xdr:cNvPr>
        <xdr:cNvSpPr/>
      </xdr:nvSpPr>
      <xdr:spPr>
        <a:xfrm rot="17299853">
          <a:off x="2374409" y="3330855"/>
          <a:ext cx="2248212" cy="282754"/>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Share of Nationally raised revenue</a:t>
          </a:r>
        </a:p>
      </xdr:txBody>
    </xdr:sp>
    <xdr:clientData/>
  </xdr:twoCellAnchor>
  <xdr:twoCellAnchor>
    <xdr:from>
      <xdr:col>4</xdr:col>
      <xdr:colOff>781051</xdr:colOff>
      <xdr:row>32</xdr:row>
      <xdr:rowOff>171450</xdr:rowOff>
    </xdr:from>
    <xdr:to>
      <xdr:col>6</xdr:col>
      <xdr:colOff>447675</xdr:colOff>
      <xdr:row>35</xdr:row>
      <xdr:rowOff>57554</xdr:rowOff>
    </xdr:to>
    <xdr:sp macro="" textlink="">
      <xdr:nvSpPr>
        <xdr:cNvPr id="53" name="Rectangle 52">
          <a:extLst>
            <a:ext uri="{FF2B5EF4-FFF2-40B4-BE49-F238E27FC236}">
              <a16:creationId xmlns:a16="http://schemas.microsoft.com/office/drawing/2014/main" id="{00000000-0008-0000-0700-000035000000}"/>
            </a:ext>
          </a:extLst>
        </xdr:cNvPr>
        <xdr:cNvSpPr/>
      </xdr:nvSpPr>
      <xdr:spPr>
        <a:xfrm>
          <a:off x="2063751" y="4921250"/>
          <a:ext cx="1304924" cy="457604"/>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Share of Nationally raised revenue</a:t>
          </a:r>
        </a:p>
      </xdr:txBody>
    </xdr:sp>
    <xdr:clientData/>
  </xdr:twoCellAnchor>
  <xdr:twoCellAnchor>
    <xdr:from>
      <xdr:col>6</xdr:col>
      <xdr:colOff>933450</xdr:colOff>
      <xdr:row>32</xdr:row>
      <xdr:rowOff>85726</xdr:rowOff>
    </xdr:from>
    <xdr:to>
      <xdr:col>17</xdr:col>
      <xdr:colOff>513450</xdr:colOff>
      <xdr:row>32</xdr:row>
      <xdr:rowOff>85726</xdr:rowOff>
    </xdr:to>
    <xdr:cxnSp macro="">
      <xdr:nvCxnSpPr>
        <xdr:cNvPr id="54" name="Straight Connector 53">
          <a:extLst>
            <a:ext uri="{FF2B5EF4-FFF2-40B4-BE49-F238E27FC236}">
              <a16:creationId xmlns:a16="http://schemas.microsoft.com/office/drawing/2014/main" id="{00000000-0008-0000-0700-000036000000}"/>
            </a:ext>
          </a:extLst>
        </xdr:cNvPr>
        <xdr:cNvCxnSpPr/>
      </xdr:nvCxnSpPr>
      <xdr:spPr>
        <a:xfrm>
          <a:off x="3863521" y="5601155"/>
          <a:ext cx="11772000" cy="0"/>
        </a:xfrm>
        <a:prstGeom prst="line">
          <a:avLst/>
        </a:prstGeom>
        <a:ln>
          <a:solidFill>
            <a:schemeClr val="accent5">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942975</xdr:colOff>
      <xdr:row>37</xdr:row>
      <xdr:rowOff>190498</xdr:rowOff>
    </xdr:from>
    <xdr:to>
      <xdr:col>6</xdr:col>
      <xdr:colOff>942975</xdr:colOff>
      <xdr:row>45</xdr:row>
      <xdr:rowOff>142498</xdr:rowOff>
    </xdr:to>
    <xdr:cxnSp macro="">
      <xdr:nvCxnSpPr>
        <xdr:cNvPr id="55" name="Straight Connector 54">
          <a:extLst>
            <a:ext uri="{FF2B5EF4-FFF2-40B4-BE49-F238E27FC236}">
              <a16:creationId xmlns:a16="http://schemas.microsoft.com/office/drawing/2014/main" id="{00000000-0008-0000-0700-000037000000}"/>
            </a:ext>
          </a:extLst>
        </xdr:cNvPr>
        <xdr:cNvCxnSpPr>
          <a:stCxn id="7" idx="4"/>
        </xdr:cNvCxnSpPr>
      </xdr:nvCxnSpPr>
      <xdr:spPr>
        <a:xfrm>
          <a:off x="3873046" y="6658427"/>
          <a:ext cx="0" cy="1476000"/>
        </a:xfrm>
        <a:prstGeom prst="line">
          <a:avLst/>
        </a:prstGeom>
        <a:ln>
          <a:solidFill>
            <a:schemeClr val="accent5">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931522</xdr:colOff>
      <xdr:row>45</xdr:row>
      <xdr:rowOff>127000</xdr:rowOff>
    </xdr:from>
    <xdr:to>
      <xdr:col>17</xdr:col>
      <xdr:colOff>511522</xdr:colOff>
      <xdr:row>45</xdr:row>
      <xdr:rowOff>127000</xdr:rowOff>
    </xdr:to>
    <xdr:cxnSp macro="">
      <xdr:nvCxnSpPr>
        <xdr:cNvPr id="56" name="Straight Connector 55">
          <a:extLst>
            <a:ext uri="{FF2B5EF4-FFF2-40B4-BE49-F238E27FC236}">
              <a16:creationId xmlns:a16="http://schemas.microsoft.com/office/drawing/2014/main" id="{00000000-0008-0000-0700-000038000000}"/>
            </a:ext>
          </a:extLst>
        </xdr:cNvPr>
        <xdr:cNvCxnSpPr/>
      </xdr:nvCxnSpPr>
      <xdr:spPr>
        <a:xfrm flipV="1">
          <a:off x="3861593" y="8118929"/>
          <a:ext cx="11772000" cy="0"/>
        </a:xfrm>
        <a:prstGeom prst="line">
          <a:avLst/>
        </a:prstGeom>
        <a:ln>
          <a:solidFill>
            <a:schemeClr val="accent5">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942975</xdr:colOff>
      <xdr:row>32</xdr:row>
      <xdr:rowOff>85725</xdr:rowOff>
    </xdr:from>
    <xdr:to>
      <xdr:col>6</xdr:col>
      <xdr:colOff>942975</xdr:colOff>
      <xdr:row>33</xdr:row>
      <xdr:rowOff>38099</xdr:rowOff>
    </xdr:to>
    <xdr:cxnSp macro="">
      <xdr:nvCxnSpPr>
        <xdr:cNvPr id="57" name="Straight Connector 56">
          <a:extLst>
            <a:ext uri="{FF2B5EF4-FFF2-40B4-BE49-F238E27FC236}">
              <a16:creationId xmlns:a16="http://schemas.microsoft.com/office/drawing/2014/main" id="{00000000-0008-0000-0700-000039000000}"/>
            </a:ext>
          </a:extLst>
        </xdr:cNvPr>
        <xdr:cNvCxnSpPr>
          <a:endCxn id="7" idx="0"/>
        </xdr:cNvCxnSpPr>
      </xdr:nvCxnSpPr>
      <xdr:spPr>
        <a:xfrm>
          <a:off x="3863975" y="4835525"/>
          <a:ext cx="0" cy="142874"/>
        </a:xfrm>
        <a:prstGeom prst="line">
          <a:avLst/>
        </a:prstGeom>
        <a:ln>
          <a:solidFill>
            <a:schemeClr val="accent5">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17</xdr:col>
      <xdr:colOff>508001</xdr:colOff>
      <xdr:row>32</xdr:row>
      <xdr:rowOff>90714</xdr:rowOff>
    </xdr:from>
    <xdr:to>
      <xdr:col>17</xdr:col>
      <xdr:colOff>526143</xdr:colOff>
      <xdr:row>45</xdr:row>
      <xdr:rowOff>134214</xdr:rowOff>
    </xdr:to>
    <xdr:cxnSp macro="">
      <xdr:nvCxnSpPr>
        <xdr:cNvPr id="59" name="Straight Connector 58">
          <a:extLst>
            <a:ext uri="{FF2B5EF4-FFF2-40B4-BE49-F238E27FC236}">
              <a16:creationId xmlns:a16="http://schemas.microsoft.com/office/drawing/2014/main" id="{00000000-0008-0000-0700-00003B000000}"/>
            </a:ext>
          </a:extLst>
        </xdr:cNvPr>
        <xdr:cNvCxnSpPr/>
      </xdr:nvCxnSpPr>
      <xdr:spPr>
        <a:xfrm>
          <a:off x="15630072" y="5606143"/>
          <a:ext cx="18142" cy="2520000"/>
        </a:xfrm>
        <a:prstGeom prst="line">
          <a:avLst/>
        </a:prstGeom>
        <a:ln>
          <a:solidFill>
            <a:schemeClr val="accent5">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547688</xdr:colOff>
      <xdr:row>2</xdr:row>
      <xdr:rowOff>154214</xdr:rowOff>
    </xdr:from>
    <xdr:to>
      <xdr:col>21</xdr:col>
      <xdr:colOff>1034143</xdr:colOff>
      <xdr:row>2</xdr:row>
      <xdr:rowOff>154781</xdr:rowOff>
    </xdr:to>
    <xdr:cxnSp macro="">
      <xdr:nvCxnSpPr>
        <xdr:cNvPr id="60" name="Straight Connector 59">
          <a:extLst>
            <a:ext uri="{FF2B5EF4-FFF2-40B4-BE49-F238E27FC236}">
              <a16:creationId xmlns:a16="http://schemas.microsoft.com/office/drawing/2014/main" id="{00000000-0008-0000-0700-00003C000000}"/>
            </a:ext>
          </a:extLst>
        </xdr:cNvPr>
        <xdr:cNvCxnSpPr/>
      </xdr:nvCxnSpPr>
      <xdr:spPr>
        <a:xfrm flipV="1">
          <a:off x="3477759" y="154214"/>
          <a:ext cx="17069027" cy="567"/>
        </a:xfrm>
        <a:prstGeom prst="line">
          <a:avLst/>
        </a:prstGeom>
        <a:ln>
          <a:solidFill>
            <a:srgbClr val="C00000"/>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21</xdr:col>
      <xdr:colOff>1030174</xdr:colOff>
      <xdr:row>2</xdr:row>
      <xdr:rowOff>148545</xdr:rowOff>
    </xdr:from>
    <xdr:to>
      <xdr:col>21</xdr:col>
      <xdr:colOff>1030174</xdr:colOff>
      <xdr:row>28</xdr:row>
      <xdr:rowOff>39116</xdr:rowOff>
    </xdr:to>
    <xdr:cxnSp macro="">
      <xdr:nvCxnSpPr>
        <xdr:cNvPr id="61" name="Straight Connector 60">
          <a:extLst>
            <a:ext uri="{FF2B5EF4-FFF2-40B4-BE49-F238E27FC236}">
              <a16:creationId xmlns:a16="http://schemas.microsoft.com/office/drawing/2014/main" id="{00000000-0008-0000-0700-00003D000000}"/>
            </a:ext>
          </a:extLst>
        </xdr:cNvPr>
        <xdr:cNvCxnSpPr/>
      </xdr:nvCxnSpPr>
      <xdr:spPr>
        <a:xfrm>
          <a:off x="20542817" y="148545"/>
          <a:ext cx="0" cy="4644000"/>
        </a:xfrm>
        <a:prstGeom prst="line">
          <a:avLst/>
        </a:prstGeom>
        <a:ln>
          <a:solidFill>
            <a:srgbClr val="C00000"/>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583973</xdr:colOff>
      <xdr:row>28</xdr:row>
      <xdr:rowOff>0</xdr:rowOff>
    </xdr:from>
    <xdr:to>
      <xdr:col>21</xdr:col>
      <xdr:colOff>1025071</xdr:colOff>
      <xdr:row>28</xdr:row>
      <xdr:rowOff>0</xdr:rowOff>
    </xdr:to>
    <xdr:cxnSp macro="">
      <xdr:nvCxnSpPr>
        <xdr:cNvPr id="62" name="Straight Connector 61">
          <a:extLst>
            <a:ext uri="{FF2B5EF4-FFF2-40B4-BE49-F238E27FC236}">
              <a16:creationId xmlns:a16="http://schemas.microsoft.com/office/drawing/2014/main" id="{00000000-0008-0000-0700-00003E000000}"/>
            </a:ext>
          </a:extLst>
        </xdr:cNvPr>
        <xdr:cNvCxnSpPr/>
      </xdr:nvCxnSpPr>
      <xdr:spPr>
        <a:xfrm flipV="1">
          <a:off x="3514044" y="4753429"/>
          <a:ext cx="17023670" cy="0"/>
        </a:xfrm>
        <a:prstGeom prst="line">
          <a:avLst/>
        </a:prstGeom>
        <a:ln>
          <a:solidFill>
            <a:srgbClr val="C00000"/>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547689</xdr:colOff>
      <xdr:row>11</xdr:row>
      <xdr:rowOff>76198</xdr:rowOff>
    </xdr:from>
    <xdr:to>
      <xdr:col>6</xdr:col>
      <xdr:colOff>565651</xdr:colOff>
      <xdr:row>28</xdr:row>
      <xdr:rowOff>5698</xdr:rowOff>
    </xdr:to>
    <xdr:cxnSp macro="">
      <xdr:nvCxnSpPr>
        <xdr:cNvPr id="63" name="Straight Connector 62">
          <a:extLst>
            <a:ext uri="{FF2B5EF4-FFF2-40B4-BE49-F238E27FC236}">
              <a16:creationId xmlns:a16="http://schemas.microsoft.com/office/drawing/2014/main" id="{00000000-0008-0000-0700-00003F000000}"/>
            </a:ext>
          </a:extLst>
        </xdr:cNvPr>
        <xdr:cNvCxnSpPr>
          <a:stCxn id="6" idx="4"/>
        </xdr:cNvCxnSpPr>
      </xdr:nvCxnSpPr>
      <xdr:spPr>
        <a:xfrm flipH="1">
          <a:off x="3477760" y="1591127"/>
          <a:ext cx="17962" cy="3168000"/>
        </a:xfrm>
        <a:prstGeom prst="line">
          <a:avLst/>
        </a:prstGeom>
        <a:ln>
          <a:solidFill>
            <a:srgbClr val="C00000"/>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547688</xdr:colOff>
      <xdr:row>2</xdr:row>
      <xdr:rowOff>154781</xdr:rowOff>
    </xdr:from>
    <xdr:to>
      <xdr:col>6</xdr:col>
      <xdr:colOff>565651</xdr:colOff>
      <xdr:row>6</xdr:row>
      <xdr:rowOff>114299</xdr:rowOff>
    </xdr:to>
    <xdr:cxnSp macro="">
      <xdr:nvCxnSpPr>
        <xdr:cNvPr id="64" name="Straight Connector 63">
          <a:extLst>
            <a:ext uri="{FF2B5EF4-FFF2-40B4-BE49-F238E27FC236}">
              <a16:creationId xmlns:a16="http://schemas.microsoft.com/office/drawing/2014/main" id="{00000000-0008-0000-0700-000040000000}"/>
            </a:ext>
          </a:extLst>
        </xdr:cNvPr>
        <xdr:cNvCxnSpPr>
          <a:endCxn id="6" idx="0"/>
        </xdr:cNvCxnSpPr>
      </xdr:nvCxnSpPr>
      <xdr:spPr>
        <a:xfrm>
          <a:off x="3468688" y="154781"/>
          <a:ext cx="17963" cy="527676"/>
        </a:xfrm>
        <a:prstGeom prst="line">
          <a:avLst/>
        </a:prstGeom>
        <a:ln>
          <a:solidFill>
            <a:srgbClr val="C00000"/>
          </a:solidFill>
          <a:prstDash val="sysDot"/>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2</xdr:col>
      <xdr:colOff>162868</xdr:colOff>
      <xdr:row>68</xdr:row>
      <xdr:rowOff>106291</xdr:rowOff>
    </xdr:from>
    <xdr:to>
      <xdr:col>2</xdr:col>
      <xdr:colOff>163285</xdr:colOff>
      <xdr:row>70</xdr:row>
      <xdr:rowOff>157291</xdr:rowOff>
    </xdr:to>
    <xdr:cxnSp macro="">
      <xdr:nvCxnSpPr>
        <xdr:cNvPr id="68" name="Straight Connector 67">
          <a:extLst>
            <a:ext uri="{FF2B5EF4-FFF2-40B4-BE49-F238E27FC236}">
              <a16:creationId xmlns:a16="http://schemas.microsoft.com/office/drawing/2014/main" id="{00000000-0008-0000-0700-000044000000}"/>
            </a:ext>
          </a:extLst>
        </xdr:cNvPr>
        <xdr:cNvCxnSpPr>
          <a:stCxn id="42" idx="2"/>
        </xdr:cNvCxnSpPr>
      </xdr:nvCxnSpPr>
      <xdr:spPr>
        <a:xfrm>
          <a:off x="1451011" y="13024005"/>
          <a:ext cx="417" cy="43200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7</xdr:col>
      <xdr:colOff>681789</xdr:colOff>
      <xdr:row>4</xdr:row>
      <xdr:rowOff>53474</xdr:rowOff>
    </xdr:from>
    <xdr:to>
      <xdr:col>9</xdr:col>
      <xdr:colOff>935789</xdr:colOff>
      <xdr:row>6</xdr:row>
      <xdr:rowOff>147053</xdr:rowOff>
    </xdr:to>
    <xdr:sp macro="" textlink="">
      <xdr:nvSpPr>
        <xdr:cNvPr id="81" name="Rectangle 80">
          <a:extLst>
            <a:ext uri="{FF2B5EF4-FFF2-40B4-BE49-F238E27FC236}">
              <a16:creationId xmlns:a16="http://schemas.microsoft.com/office/drawing/2014/main" id="{00000000-0008-0000-0700-000051000000}"/>
            </a:ext>
          </a:extLst>
        </xdr:cNvPr>
        <xdr:cNvSpPr/>
      </xdr:nvSpPr>
      <xdr:spPr>
        <a:xfrm>
          <a:off x="4699000" y="233948"/>
          <a:ext cx="1978526" cy="481263"/>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Treasury</a:t>
          </a:r>
          <a:endParaRPr lang="en-ZA" sz="1100">
            <a:solidFill>
              <a:schemeClr val="dk1"/>
            </a:solidFill>
            <a:latin typeface="Arial Narrow" panose="020B0606020202030204" pitchFamily="34" charset="0"/>
            <a:ea typeface="+mn-ea"/>
            <a:cs typeface="+mn-cs"/>
          </a:endParaRPr>
        </a:p>
      </xdr:txBody>
    </xdr:sp>
    <xdr:clientData/>
  </xdr:twoCellAnchor>
  <xdr:twoCellAnchor>
    <xdr:from>
      <xdr:col>7</xdr:col>
      <xdr:colOff>702320</xdr:colOff>
      <xdr:row>18</xdr:row>
      <xdr:rowOff>33900</xdr:rowOff>
    </xdr:from>
    <xdr:to>
      <xdr:col>9</xdr:col>
      <xdr:colOff>956320</xdr:colOff>
      <xdr:row>20</xdr:row>
      <xdr:rowOff>124136</xdr:rowOff>
    </xdr:to>
    <xdr:sp macro="" textlink="">
      <xdr:nvSpPr>
        <xdr:cNvPr id="83" name="Rectangle 82">
          <a:extLst>
            <a:ext uri="{FF2B5EF4-FFF2-40B4-BE49-F238E27FC236}">
              <a16:creationId xmlns:a16="http://schemas.microsoft.com/office/drawing/2014/main" id="{00000000-0008-0000-0700-000053000000}"/>
            </a:ext>
          </a:extLst>
        </xdr:cNvPr>
        <xdr:cNvSpPr/>
      </xdr:nvSpPr>
      <xdr:spPr>
        <a:xfrm>
          <a:off x="6019260" y="3407930"/>
          <a:ext cx="1978926" cy="46934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Department of Human Settlements</a:t>
          </a:r>
          <a:endParaRPr lang="en-ZA" sz="1100">
            <a:solidFill>
              <a:schemeClr val="dk1"/>
            </a:solidFill>
            <a:latin typeface="Arial Narrow" panose="020B0606020202030204" pitchFamily="34" charset="0"/>
            <a:ea typeface="+mn-ea"/>
            <a:cs typeface="+mn-cs"/>
          </a:endParaRPr>
        </a:p>
      </xdr:txBody>
    </xdr:sp>
    <xdr:clientData/>
  </xdr:twoCellAnchor>
  <xdr:twoCellAnchor>
    <xdr:from>
      <xdr:col>8</xdr:col>
      <xdr:colOff>572932</xdr:colOff>
      <xdr:row>6</xdr:row>
      <xdr:rowOff>147053</xdr:rowOff>
    </xdr:from>
    <xdr:to>
      <xdr:col>8</xdr:col>
      <xdr:colOff>593463</xdr:colOff>
      <xdr:row>18</xdr:row>
      <xdr:rowOff>33900</xdr:rowOff>
    </xdr:to>
    <xdr:cxnSp macro="">
      <xdr:nvCxnSpPr>
        <xdr:cNvPr id="84" name="Straight Arrow Connector 83">
          <a:extLst>
            <a:ext uri="{FF2B5EF4-FFF2-40B4-BE49-F238E27FC236}">
              <a16:creationId xmlns:a16="http://schemas.microsoft.com/office/drawing/2014/main" id="{00000000-0008-0000-0700-000054000000}"/>
            </a:ext>
          </a:extLst>
        </xdr:cNvPr>
        <xdr:cNvCxnSpPr>
          <a:stCxn id="81" idx="2"/>
          <a:endCxn id="83" idx="0"/>
        </xdr:cNvCxnSpPr>
      </xdr:nvCxnSpPr>
      <xdr:spPr>
        <a:xfrm>
          <a:off x="5698289" y="709482"/>
          <a:ext cx="20531" cy="2172847"/>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8</xdr:col>
      <xdr:colOff>81646</xdr:colOff>
      <xdr:row>7</xdr:row>
      <xdr:rowOff>9068</xdr:rowOff>
    </xdr:from>
    <xdr:to>
      <xdr:col>8</xdr:col>
      <xdr:colOff>477646</xdr:colOff>
      <xdr:row>16</xdr:row>
      <xdr:rowOff>172354</xdr:rowOff>
    </xdr:to>
    <xdr:sp macro="" textlink="">
      <xdr:nvSpPr>
        <xdr:cNvPr id="87" name="Rectangle 86">
          <a:extLst>
            <a:ext uri="{FF2B5EF4-FFF2-40B4-BE49-F238E27FC236}">
              <a16:creationId xmlns:a16="http://schemas.microsoft.com/office/drawing/2014/main" id="{00000000-0008-0000-0700-000057000000}"/>
            </a:ext>
          </a:extLst>
        </xdr:cNvPr>
        <xdr:cNvSpPr/>
      </xdr:nvSpPr>
      <xdr:spPr>
        <a:xfrm rot="16200000">
          <a:off x="4466110" y="1502890"/>
          <a:ext cx="1877786" cy="3960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Annual budget allocation as per the Appropriation Bill</a:t>
          </a:r>
        </a:p>
      </xdr:txBody>
    </xdr:sp>
    <xdr:clientData/>
  </xdr:twoCellAnchor>
  <xdr:twoCellAnchor>
    <xdr:from>
      <xdr:col>13</xdr:col>
      <xdr:colOff>988787</xdr:colOff>
      <xdr:row>13</xdr:row>
      <xdr:rowOff>75167</xdr:rowOff>
    </xdr:from>
    <xdr:to>
      <xdr:col>15</xdr:col>
      <xdr:colOff>889001</xdr:colOff>
      <xdr:row>16</xdr:row>
      <xdr:rowOff>88863</xdr:rowOff>
    </xdr:to>
    <xdr:sp macro="" textlink="">
      <xdr:nvSpPr>
        <xdr:cNvPr id="89" name="Rectangle 88">
          <a:extLst>
            <a:ext uri="{FF2B5EF4-FFF2-40B4-BE49-F238E27FC236}">
              <a16:creationId xmlns:a16="http://schemas.microsoft.com/office/drawing/2014/main" id="{00000000-0008-0000-0700-000059000000}"/>
            </a:ext>
          </a:extLst>
        </xdr:cNvPr>
        <xdr:cNvSpPr/>
      </xdr:nvSpPr>
      <xdr:spPr>
        <a:xfrm>
          <a:off x="11720287" y="1971096"/>
          <a:ext cx="2095500" cy="585196"/>
        </a:xfrm>
        <a:prstGeom prst="rect">
          <a:avLst/>
        </a:prstGeom>
        <a:solidFill>
          <a:srgbClr val="FFC000"/>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Housing Development Agency</a:t>
          </a:r>
        </a:p>
      </xdr:txBody>
    </xdr:sp>
    <xdr:clientData/>
  </xdr:twoCellAnchor>
  <xdr:twoCellAnchor>
    <xdr:from>
      <xdr:col>11</xdr:col>
      <xdr:colOff>281214</xdr:colOff>
      <xdr:row>13</xdr:row>
      <xdr:rowOff>136073</xdr:rowOff>
    </xdr:from>
    <xdr:to>
      <xdr:col>13</xdr:col>
      <xdr:colOff>199571</xdr:colOff>
      <xdr:row>15</xdr:row>
      <xdr:rowOff>145144</xdr:rowOff>
    </xdr:to>
    <xdr:sp macro="" textlink="">
      <xdr:nvSpPr>
        <xdr:cNvPr id="90" name="Rectangle 89">
          <a:extLst>
            <a:ext uri="{FF2B5EF4-FFF2-40B4-BE49-F238E27FC236}">
              <a16:creationId xmlns:a16="http://schemas.microsoft.com/office/drawing/2014/main" id="{00000000-0008-0000-0700-00005A000000}"/>
            </a:ext>
          </a:extLst>
        </xdr:cNvPr>
        <xdr:cNvSpPr/>
      </xdr:nvSpPr>
      <xdr:spPr>
        <a:xfrm>
          <a:off x="8817428" y="2032002"/>
          <a:ext cx="2113643" cy="390071"/>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aseline="0">
              <a:solidFill>
                <a:schemeClr val="dk1"/>
              </a:solidFill>
              <a:latin typeface="Arial Narrow" panose="020B0606020202030204" pitchFamily="34" charset="0"/>
              <a:ea typeface="+mn-ea"/>
              <a:cs typeface="+mn-cs"/>
            </a:rPr>
            <a:t>Community Schemes Ombud Service  </a:t>
          </a:r>
          <a:endParaRPr lang="en-US" sz="1100" baseline="0">
            <a:solidFill>
              <a:schemeClr val="dk1"/>
            </a:solidFill>
            <a:latin typeface="Arial Narrow" panose="020B0606020202030204" pitchFamily="34" charset="0"/>
            <a:ea typeface="+mn-ea"/>
            <a:cs typeface="+mn-cs"/>
          </a:endParaRPr>
        </a:p>
      </xdr:txBody>
    </xdr:sp>
    <xdr:clientData/>
  </xdr:twoCellAnchor>
  <xdr:twoCellAnchor>
    <xdr:from>
      <xdr:col>16</xdr:col>
      <xdr:colOff>746843</xdr:colOff>
      <xdr:row>13</xdr:row>
      <xdr:rowOff>99289</xdr:rowOff>
    </xdr:from>
    <xdr:to>
      <xdr:col>18</xdr:col>
      <xdr:colOff>646758</xdr:colOff>
      <xdr:row>16</xdr:row>
      <xdr:rowOff>112985</xdr:rowOff>
    </xdr:to>
    <xdr:sp macro="" textlink="">
      <xdr:nvSpPr>
        <xdr:cNvPr id="92" name="Rectangle 91">
          <a:extLst>
            <a:ext uri="{FF2B5EF4-FFF2-40B4-BE49-F238E27FC236}">
              <a16:creationId xmlns:a16="http://schemas.microsoft.com/office/drawing/2014/main" id="{00000000-0008-0000-0700-00005C000000}"/>
            </a:ext>
          </a:extLst>
        </xdr:cNvPr>
        <xdr:cNvSpPr/>
      </xdr:nvSpPr>
      <xdr:spPr>
        <a:xfrm>
          <a:off x="14771272" y="1995218"/>
          <a:ext cx="2095200" cy="585196"/>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National Housing Finance Corporation </a:t>
          </a:r>
          <a:endParaRPr lang="en-US">
            <a:effectLst/>
            <a:latin typeface="Arial Narrow" panose="020B0606020202030204" pitchFamily="34" charset="0"/>
          </a:endParaRPr>
        </a:p>
      </xdr:txBody>
    </xdr:sp>
    <xdr:clientData/>
  </xdr:twoCellAnchor>
  <xdr:twoCellAnchor>
    <xdr:from>
      <xdr:col>11</xdr:col>
      <xdr:colOff>163284</xdr:colOff>
      <xdr:row>11</xdr:row>
      <xdr:rowOff>154214</xdr:rowOff>
    </xdr:from>
    <xdr:to>
      <xdr:col>21</xdr:col>
      <xdr:colOff>706855</xdr:colOff>
      <xdr:row>11</xdr:row>
      <xdr:rowOff>154214</xdr:rowOff>
    </xdr:to>
    <xdr:cxnSp macro="">
      <xdr:nvCxnSpPr>
        <xdr:cNvPr id="99" name="Straight Connector 98">
          <a:extLst>
            <a:ext uri="{FF2B5EF4-FFF2-40B4-BE49-F238E27FC236}">
              <a16:creationId xmlns:a16="http://schemas.microsoft.com/office/drawing/2014/main" id="{00000000-0008-0000-0700-000063000000}"/>
            </a:ext>
          </a:extLst>
        </xdr:cNvPr>
        <xdr:cNvCxnSpPr/>
      </xdr:nvCxnSpPr>
      <xdr:spPr>
        <a:xfrm>
          <a:off x="8699498" y="1669143"/>
          <a:ext cx="11520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11</xdr:col>
      <xdr:colOff>154212</xdr:colOff>
      <xdr:row>27</xdr:row>
      <xdr:rowOff>45358</xdr:rowOff>
    </xdr:from>
    <xdr:to>
      <xdr:col>21</xdr:col>
      <xdr:colOff>697783</xdr:colOff>
      <xdr:row>27</xdr:row>
      <xdr:rowOff>45358</xdr:rowOff>
    </xdr:to>
    <xdr:cxnSp macro="">
      <xdr:nvCxnSpPr>
        <xdr:cNvPr id="102" name="Straight Connector 101">
          <a:extLst>
            <a:ext uri="{FF2B5EF4-FFF2-40B4-BE49-F238E27FC236}">
              <a16:creationId xmlns:a16="http://schemas.microsoft.com/office/drawing/2014/main" id="{00000000-0008-0000-0700-000066000000}"/>
            </a:ext>
          </a:extLst>
        </xdr:cNvPr>
        <xdr:cNvCxnSpPr/>
      </xdr:nvCxnSpPr>
      <xdr:spPr>
        <a:xfrm>
          <a:off x="8690426" y="4608287"/>
          <a:ext cx="11520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9</xdr:col>
      <xdr:colOff>1009892</xdr:colOff>
      <xdr:row>17</xdr:row>
      <xdr:rowOff>151249</xdr:rowOff>
    </xdr:from>
    <xdr:to>
      <xdr:col>11</xdr:col>
      <xdr:colOff>102750</xdr:colOff>
      <xdr:row>19</xdr:row>
      <xdr:rowOff>9071</xdr:rowOff>
    </xdr:to>
    <xdr:sp macro="" textlink="">
      <xdr:nvSpPr>
        <xdr:cNvPr id="104" name="Rectangle 103">
          <a:extLst>
            <a:ext uri="{FF2B5EF4-FFF2-40B4-BE49-F238E27FC236}">
              <a16:creationId xmlns:a16="http://schemas.microsoft.com/office/drawing/2014/main" id="{00000000-0008-0000-0700-000068000000}"/>
            </a:ext>
          </a:extLst>
        </xdr:cNvPr>
        <xdr:cNvSpPr/>
      </xdr:nvSpPr>
      <xdr:spPr>
        <a:xfrm>
          <a:off x="6761178" y="2809178"/>
          <a:ext cx="1877786" cy="23882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Public Entity transfers</a:t>
          </a:r>
        </a:p>
      </xdr:txBody>
    </xdr:sp>
    <xdr:clientData/>
  </xdr:twoCellAnchor>
  <xdr:twoCellAnchor>
    <xdr:from>
      <xdr:col>8</xdr:col>
      <xdr:colOff>108857</xdr:colOff>
      <xdr:row>20</xdr:row>
      <xdr:rowOff>158323</xdr:rowOff>
    </xdr:from>
    <xdr:to>
      <xdr:col>8</xdr:col>
      <xdr:colOff>526147</xdr:colOff>
      <xdr:row>27</xdr:row>
      <xdr:rowOff>90714</xdr:rowOff>
    </xdr:to>
    <xdr:sp macro="" textlink="">
      <xdr:nvSpPr>
        <xdr:cNvPr id="105" name="Rectangle 104">
          <a:extLst>
            <a:ext uri="{FF2B5EF4-FFF2-40B4-BE49-F238E27FC236}">
              <a16:creationId xmlns:a16="http://schemas.microsoft.com/office/drawing/2014/main" id="{00000000-0008-0000-0700-000069000000}"/>
            </a:ext>
          </a:extLst>
        </xdr:cNvPr>
        <xdr:cNvSpPr/>
      </xdr:nvSpPr>
      <xdr:spPr>
        <a:xfrm rot="16200000">
          <a:off x="4809913" y="3812053"/>
          <a:ext cx="1265891" cy="41729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Conditional Grant transfers</a:t>
          </a:r>
        </a:p>
      </xdr:txBody>
    </xdr:sp>
    <xdr:clientData/>
  </xdr:twoCellAnchor>
  <xdr:twoCellAnchor>
    <xdr:from>
      <xdr:col>15</xdr:col>
      <xdr:colOff>689428</xdr:colOff>
      <xdr:row>17</xdr:row>
      <xdr:rowOff>154215</xdr:rowOff>
    </xdr:from>
    <xdr:to>
      <xdr:col>16</xdr:col>
      <xdr:colOff>1067785</xdr:colOff>
      <xdr:row>19</xdr:row>
      <xdr:rowOff>12037</xdr:rowOff>
    </xdr:to>
    <xdr:sp macro="" textlink="">
      <xdr:nvSpPr>
        <xdr:cNvPr id="116" name="Rectangle 115">
          <a:extLst>
            <a:ext uri="{FF2B5EF4-FFF2-40B4-BE49-F238E27FC236}">
              <a16:creationId xmlns:a16="http://schemas.microsoft.com/office/drawing/2014/main" id="{00000000-0008-0000-0700-000074000000}"/>
            </a:ext>
          </a:extLst>
        </xdr:cNvPr>
        <xdr:cNvSpPr/>
      </xdr:nvSpPr>
      <xdr:spPr>
        <a:xfrm>
          <a:off x="13616214" y="2812144"/>
          <a:ext cx="1476000" cy="23882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Operational</a:t>
          </a:r>
          <a:r>
            <a:rPr lang="en-ZA" sz="1000" baseline="0">
              <a:latin typeface="Arial Narrow" panose="020B0606020202030204" pitchFamily="34" charset="0"/>
            </a:rPr>
            <a:t> </a:t>
          </a:r>
          <a:r>
            <a:rPr lang="en-ZA" sz="1000">
              <a:latin typeface="Arial Narrow" panose="020B0606020202030204" pitchFamily="34" charset="0"/>
            </a:rPr>
            <a:t>transfer: FLISP</a:t>
          </a:r>
        </a:p>
      </xdr:txBody>
    </xdr:sp>
    <xdr:clientData/>
  </xdr:twoCellAnchor>
  <xdr:twoCellAnchor>
    <xdr:from>
      <xdr:col>17</xdr:col>
      <xdr:colOff>972947</xdr:colOff>
      <xdr:row>17</xdr:row>
      <xdr:rowOff>170054</xdr:rowOff>
    </xdr:from>
    <xdr:to>
      <xdr:col>18</xdr:col>
      <xdr:colOff>114126</xdr:colOff>
      <xdr:row>24</xdr:row>
      <xdr:rowOff>168554</xdr:rowOff>
    </xdr:to>
    <xdr:sp macro="" textlink="">
      <xdr:nvSpPr>
        <xdr:cNvPr id="117" name="Rectangle 116">
          <a:extLst>
            <a:ext uri="{FF2B5EF4-FFF2-40B4-BE49-F238E27FC236}">
              <a16:creationId xmlns:a16="http://schemas.microsoft.com/office/drawing/2014/main" id="{00000000-0008-0000-0700-000075000000}"/>
            </a:ext>
          </a:extLst>
        </xdr:cNvPr>
        <xdr:cNvSpPr/>
      </xdr:nvSpPr>
      <xdr:spPr>
        <a:xfrm rot="16200000">
          <a:off x="15548429" y="3374572"/>
          <a:ext cx="1332000" cy="23882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baseline="0">
              <a:latin typeface="Arial Narrow" panose="020B0606020202030204" pitchFamily="34" charset="0"/>
            </a:rPr>
            <a:t>Recapitalisation </a:t>
          </a:r>
          <a:r>
            <a:rPr lang="en-ZA" sz="1000">
              <a:latin typeface="Arial Narrow" panose="020B0606020202030204" pitchFamily="34" charset="0"/>
            </a:rPr>
            <a:t>transfer</a:t>
          </a:r>
        </a:p>
      </xdr:txBody>
    </xdr:sp>
    <xdr:clientData/>
  </xdr:twoCellAnchor>
  <xdr:twoCellAnchor>
    <xdr:from>
      <xdr:col>18</xdr:col>
      <xdr:colOff>689428</xdr:colOff>
      <xdr:row>18</xdr:row>
      <xdr:rowOff>9071</xdr:rowOff>
    </xdr:from>
    <xdr:to>
      <xdr:col>19</xdr:col>
      <xdr:colOff>707785</xdr:colOff>
      <xdr:row>19</xdr:row>
      <xdr:rowOff>57393</xdr:rowOff>
    </xdr:to>
    <xdr:sp macro="" textlink="">
      <xdr:nvSpPr>
        <xdr:cNvPr id="118" name="Rectangle 117">
          <a:extLst>
            <a:ext uri="{FF2B5EF4-FFF2-40B4-BE49-F238E27FC236}">
              <a16:creationId xmlns:a16="http://schemas.microsoft.com/office/drawing/2014/main" id="{00000000-0008-0000-0700-000076000000}"/>
            </a:ext>
          </a:extLst>
        </xdr:cNvPr>
        <xdr:cNvSpPr/>
      </xdr:nvSpPr>
      <xdr:spPr>
        <a:xfrm>
          <a:off x="16909142" y="2857500"/>
          <a:ext cx="1116000" cy="23882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Operational</a:t>
          </a:r>
          <a:r>
            <a:rPr lang="en-ZA" sz="1000" baseline="0">
              <a:latin typeface="Arial Narrow" panose="020B0606020202030204" pitchFamily="34" charset="0"/>
            </a:rPr>
            <a:t> </a:t>
          </a:r>
          <a:r>
            <a:rPr lang="en-ZA" sz="1000">
              <a:latin typeface="Arial Narrow" panose="020B0606020202030204" pitchFamily="34" charset="0"/>
            </a:rPr>
            <a:t>transfer</a:t>
          </a:r>
        </a:p>
      </xdr:txBody>
    </xdr:sp>
    <xdr:clientData/>
  </xdr:twoCellAnchor>
  <xdr:twoCellAnchor>
    <xdr:from>
      <xdr:col>11</xdr:col>
      <xdr:colOff>199572</xdr:colOff>
      <xdr:row>17</xdr:row>
      <xdr:rowOff>63498</xdr:rowOff>
    </xdr:from>
    <xdr:to>
      <xdr:col>12</xdr:col>
      <xdr:colOff>235857</xdr:colOff>
      <xdr:row>18</xdr:row>
      <xdr:rowOff>117928</xdr:rowOff>
    </xdr:to>
    <xdr:sp macro="" textlink="">
      <xdr:nvSpPr>
        <xdr:cNvPr id="119" name="Rectangle 118">
          <a:extLst>
            <a:ext uri="{FF2B5EF4-FFF2-40B4-BE49-F238E27FC236}">
              <a16:creationId xmlns:a16="http://schemas.microsoft.com/office/drawing/2014/main" id="{00000000-0008-0000-0700-000077000000}"/>
            </a:ext>
          </a:extLst>
        </xdr:cNvPr>
        <xdr:cNvSpPr/>
      </xdr:nvSpPr>
      <xdr:spPr>
        <a:xfrm>
          <a:off x="8735786" y="2721427"/>
          <a:ext cx="1133928" cy="24493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Operational</a:t>
          </a:r>
          <a:r>
            <a:rPr lang="en-ZA" sz="1000" baseline="0">
              <a:latin typeface="Arial Narrow" panose="020B0606020202030204" pitchFamily="34" charset="0"/>
            </a:rPr>
            <a:t> </a:t>
          </a:r>
          <a:r>
            <a:rPr lang="en-ZA" sz="1000">
              <a:latin typeface="Arial Narrow" panose="020B0606020202030204" pitchFamily="34" charset="0"/>
            </a:rPr>
            <a:t>transfer</a:t>
          </a:r>
        </a:p>
      </xdr:txBody>
    </xdr:sp>
    <xdr:clientData/>
  </xdr:twoCellAnchor>
  <xdr:twoCellAnchor>
    <xdr:from>
      <xdr:col>17</xdr:col>
      <xdr:colOff>275875</xdr:colOff>
      <xdr:row>17</xdr:row>
      <xdr:rowOff>122410</xdr:rowOff>
    </xdr:from>
    <xdr:to>
      <xdr:col>17</xdr:col>
      <xdr:colOff>514697</xdr:colOff>
      <xdr:row>22</xdr:row>
      <xdr:rowOff>33910</xdr:rowOff>
    </xdr:to>
    <xdr:sp macro="" textlink="">
      <xdr:nvSpPr>
        <xdr:cNvPr id="121" name="Rectangle 120">
          <a:extLst>
            <a:ext uri="{FF2B5EF4-FFF2-40B4-BE49-F238E27FC236}">
              <a16:creationId xmlns:a16="http://schemas.microsoft.com/office/drawing/2014/main" id="{00000000-0008-0000-0700-000079000000}"/>
            </a:ext>
          </a:extLst>
        </xdr:cNvPr>
        <xdr:cNvSpPr/>
      </xdr:nvSpPr>
      <xdr:spPr>
        <a:xfrm rot="16200000">
          <a:off x="15085357" y="3092928"/>
          <a:ext cx="864000" cy="238822"/>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baseline="0">
              <a:latin typeface="Arial Narrow" panose="020B0606020202030204" pitchFamily="34" charset="0"/>
            </a:rPr>
            <a:t>FLISP </a:t>
          </a:r>
          <a:r>
            <a:rPr lang="en-ZA" sz="1000">
              <a:latin typeface="Arial Narrow" panose="020B0606020202030204" pitchFamily="34" charset="0"/>
            </a:rPr>
            <a:t>transfer</a:t>
          </a:r>
        </a:p>
      </xdr:txBody>
    </xdr:sp>
    <xdr:clientData/>
  </xdr:twoCellAnchor>
  <xdr:twoCellAnchor>
    <xdr:from>
      <xdr:col>19</xdr:col>
      <xdr:colOff>444500</xdr:colOff>
      <xdr:row>13</xdr:row>
      <xdr:rowOff>72572</xdr:rowOff>
    </xdr:from>
    <xdr:to>
      <xdr:col>21</xdr:col>
      <xdr:colOff>344414</xdr:colOff>
      <xdr:row>16</xdr:row>
      <xdr:rowOff>88883</xdr:rowOff>
    </xdr:to>
    <xdr:sp macro="" textlink="">
      <xdr:nvSpPr>
        <xdr:cNvPr id="122" name="Rectangle 121">
          <a:extLst>
            <a:ext uri="{FF2B5EF4-FFF2-40B4-BE49-F238E27FC236}">
              <a16:creationId xmlns:a16="http://schemas.microsoft.com/office/drawing/2014/main" id="{00000000-0008-0000-0700-00007A000000}"/>
            </a:ext>
          </a:extLst>
        </xdr:cNvPr>
        <xdr:cNvSpPr/>
      </xdr:nvSpPr>
      <xdr:spPr>
        <a:xfrm>
          <a:off x="17761857" y="1968501"/>
          <a:ext cx="2095200" cy="587811"/>
        </a:xfrm>
        <a:prstGeom prst="rect">
          <a:avLst/>
        </a:prstGeom>
        <a:no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rtl="0" eaLnBrk="1" fontAlgn="b" latinLnBrk="0" hangingPunct="1"/>
          <a:r>
            <a:rPr lang="en-ZA" sz="1100" b="0" i="0">
              <a:solidFill>
                <a:schemeClr val="dk1"/>
              </a:solidFill>
              <a:effectLst/>
              <a:latin typeface="Arial Narrow" panose="020B0606020202030204" pitchFamily="34" charset="0"/>
              <a:ea typeface="+mn-ea"/>
              <a:cs typeface="+mn-cs"/>
            </a:rPr>
            <a:t>Social Housing Regulatory Authority </a:t>
          </a:r>
          <a:endParaRPr lang="en-US">
            <a:effectLst/>
            <a:latin typeface="Arial Narrow" panose="020B0606020202030204" pitchFamily="34" charset="0"/>
          </a:endParaRPr>
        </a:p>
      </xdr:txBody>
    </xdr:sp>
    <xdr:clientData/>
  </xdr:twoCellAnchor>
  <xdr:twoCellAnchor>
    <xdr:from>
      <xdr:col>11</xdr:col>
      <xdr:colOff>834572</xdr:colOff>
      <xdr:row>16</xdr:row>
      <xdr:rowOff>81642</xdr:rowOff>
    </xdr:from>
    <xdr:to>
      <xdr:col>12</xdr:col>
      <xdr:colOff>508000</xdr:colOff>
      <xdr:row>19</xdr:row>
      <xdr:rowOff>181428</xdr:rowOff>
    </xdr:to>
    <xdr:sp macro="" textlink="">
      <xdr:nvSpPr>
        <xdr:cNvPr id="124" name="Bent-Up Arrow 123">
          <a:extLst>
            <a:ext uri="{FF2B5EF4-FFF2-40B4-BE49-F238E27FC236}">
              <a16:creationId xmlns:a16="http://schemas.microsoft.com/office/drawing/2014/main" id="{00000000-0008-0000-0700-00007C000000}"/>
            </a:ext>
          </a:extLst>
        </xdr:cNvPr>
        <xdr:cNvSpPr/>
      </xdr:nvSpPr>
      <xdr:spPr>
        <a:xfrm>
          <a:off x="9370786" y="2549071"/>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281214</xdr:colOff>
      <xdr:row>16</xdr:row>
      <xdr:rowOff>108857</xdr:rowOff>
    </xdr:from>
    <xdr:to>
      <xdr:col>14</xdr:col>
      <xdr:colOff>1052285</xdr:colOff>
      <xdr:row>20</xdr:row>
      <xdr:rowOff>18143</xdr:rowOff>
    </xdr:to>
    <xdr:sp macro="" textlink="">
      <xdr:nvSpPr>
        <xdr:cNvPr id="125" name="Bent-Up Arrow 124">
          <a:extLst>
            <a:ext uri="{FF2B5EF4-FFF2-40B4-BE49-F238E27FC236}">
              <a16:creationId xmlns:a16="http://schemas.microsoft.com/office/drawing/2014/main" id="{00000000-0008-0000-0700-00007D000000}"/>
            </a:ext>
          </a:extLst>
        </xdr:cNvPr>
        <xdr:cNvSpPr/>
      </xdr:nvSpPr>
      <xdr:spPr>
        <a:xfrm>
          <a:off x="12110357" y="2576286"/>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16</xdr:col>
      <xdr:colOff>515257</xdr:colOff>
      <xdr:row>16</xdr:row>
      <xdr:rowOff>116115</xdr:rowOff>
    </xdr:from>
    <xdr:to>
      <xdr:col>17</xdr:col>
      <xdr:colOff>188686</xdr:colOff>
      <xdr:row>20</xdr:row>
      <xdr:rowOff>25401</xdr:rowOff>
    </xdr:to>
    <xdr:sp macro="" textlink="">
      <xdr:nvSpPr>
        <xdr:cNvPr id="126" name="Bent-Up Arrow 125">
          <a:extLst>
            <a:ext uri="{FF2B5EF4-FFF2-40B4-BE49-F238E27FC236}">
              <a16:creationId xmlns:a16="http://schemas.microsoft.com/office/drawing/2014/main" id="{00000000-0008-0000-0700-00007E000000}"/>
            </a:ext>
          </a:extLst>
        </xdr:cNvPr>
        <xdr:cNvSpPr/>
      </xdr:nvSpPr>
      <xdr:spPr>
        <a:xfrm>
          <a:off x="14539686" y="2583544"/>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17</xdr:col>
      <xdr:colOff>59872</xdr:colOff>
      <xdr:row>20</xdr:row>
      <xdr:rowOff>87087</xdr:rowOff>
    </xdr:from>
    <xdr:to>
      <xdr:col>17</xdr:col>
      <xdr:colOff>830943</xdr:colOff>
      <xdr:row>23</xdr:row>
      <xdr:rowOff>186873</xdr:rowOff>
    </xdr:to>
    <xdr:sp macro="" textlink="">
      <xdr:nvSpPr>
        <xdr:cNvPr id="127" name="Bent-Up Arrow 126">
          <a:extLst>
            <a:ext uri="{FF2B5EF4-FFF2-40B4-BE49-F238E27FC236}">
              <a16:creationId xmlns:a16="http://schemas.microsoft.com/office/drawing/2014/main" id="{00000000-0008-0000-0700-00007F000000}"/>
            </a:ext>
          </a:extLst>
        </xdr:cNvPr>
        <xdr:cNvSpPr/>
      </xdr:nvSpPr>
      <xdr:spPr>
        <a:xfrm>
          <a:off x="15181943" y="3316516"/>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20</xdr:col>
      <xdr:colOff>656771</xdr:colOff>
      <xdr:row>22</xdr:row>
      <xdr:rowOff>148771</xdr:rowOff>
    </xdr:from>
    <xdr:to>
      <xdr:col>21</xdr:col>
      <xdr:colOff>330199</xdr:colOff>
      <xdr:row>26</xdr:row>
      <xdr:rowOff>58057</xdr:rowOff>
    </xdr:to>
    <xdr:sp macro="" textlink="">
      <xdr:nvSpPr>
        <xdr:cNvPr id="128" name="Bent-Up Arrow 127">
          <a:extLst>
            <a:ext uri="{FF2B5EF4-FFF2-40B4-BE49-F238E27FC236}">
              <a16:creationId xmlns:a16="http://schemas.microsoft.com/office/drawing/2014/main" id="{00000000-0008-0000-0700-000080000000}"/>
            </a:ext>
          </a:extLst>
        </xdr:cNvPr>
        <xdr:cNvSpPr/>
      </xdr:nvSpPr>
      <xdr:spPr>
        <a:xfrm>
          <a:off x="19071771" y="3759200"/>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19</xdr:col>
      <xdr:colOff>156029</xdr:colOff>
      <xdr:row>16</xdr:row>
      <xdr:rowOff>128814</xdr:rowOff>
    </xdr:from>
    <xdr:to>
      <xdr:col>19</xdr:col>
      <xdr:colOff>927100</xdr:colOff>
      <xdr:row>20</xdr:row>
      <xdr:rowOff>38100</xdr:rowOff>
    </xdr:to>
    <xdr:sp macro="" textlink="">
      <xdr:nvSpPr>
        <xdr:cNvPr id="129" name="Bent-Up Arrow 128">
          <a:extLst>
            <a:ext uri="{FF2B5EF4-FFF2-40B4-BE49-F238E27FC236}">
              <a16:creationId xmlns:a16="http://schemas.microsoft.com/office/drawing/2014/main" id="{00000000-0008-0000-0700-000081000000}"/>
            </a:ext>
          </a:extLst>
        </xdr:cNvPr>
        <xdr:cNvSpPr/>
      </xdr:nvSpPr>
      <xdr:spPr>
        <a:xfrm>
          <a:off x="17473386" y="2596243"/>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17</xdr:col>
      <xdr:colOff>816430</xdr:colOff>
      <xdr:row>22</xdr:row>
      <xdr:rowOff>154214</xdr:rowOff>
    </xdr:from>
    <xdr:to>
      <xdr:col>18</xdr:col>
      <xdr:colOff>489858</xdr:colOff>
      <xdr:row>26</xdr:row>
      <xdr:rowOff>63500</xdr:rowOff>
    </xdr:to>
    <xdr:sp macro="" textlink="">
      <xdr:nvSpPr>
        <xdr:cNvPr id="130" name="Bent-Up Arrow 129">
          <a:extLst>
            <a:ext uri="{FF2B5EF4-FFF2-40B4-BE49-F238E27FC236}">
              <a16:creationId xmlns:a16="http://schemas.microsoft.com/office/drawing/2014/main" id="{00000000-0008-0000-0700-000082000000}"/>
            </a:ext>
          </a:extLst>
        </xdr:cNvPr>
        <xdr:cNvSpPr/>
      </xdr:nvSpPr>
      <xdr:spPr>
        <a:xfrm>
          <a:off x="15938501" y="3764643"/>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734785</xdr:colOff>
      <xdr:row>17</xdr:row>
      <xdr:rowOff>136071</xdr:rowOff>
    </xdr:from>
    <xdr:to>
      <xdr:col>14</xdr:col>
      <xdr:colOff>771070</xdr:colOff>
      <xdr:row>19</xdr:row>
      <xdr:rowOff>1</xdr:rowOff>
    </xdr:to>
    <xdr:sp macro="" textlink="">
      <xdr:nvSpPr>
        <xdr:cNvPr id="131" name="Rectangle 130">
          <a:extLst>
            <a:ext uri="{FF2B5EF4-FFF2-40B4-BE49-F238E27FC236}">
              <a16:creationId xmlns:a16="http://schemas.microsoft.com/office/drawing/2014/main" id="{00000000-0008-0000-0700-000083000000}"/>
            </a:ext>
          </a:extLst>
        </xdr:cNvPr>
        <xdr:cNvSpPr/>
      </xdr:nvSpPr>
      <xdr:spPr>
        <a:xfrm>
          <a:off x="11466285" y="2794000"/>
          <a:ext cx="1133928" cy="24493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Operational</a:t>
          </a:r>
          <a:r>
            <a:rPr lang="en-ZA" sz="1000" baseline="0">
              <a:latin typeface="Arial Narrow" panose="020B0606020202030204" pitchFamily="34" charset="0"/>
            </a:rPr>
            <a:t> </a:t>
          </a:r>
          <a:r>
            <a:rPr lang="en-ZA" sz="1000">
              <a:latin typeface="Arial Narrow" panose="020B0606020202030204" pitchFamily="34" charset="0"/>
            </a:rPr>
            <a:t>transfer</a:t>
          </a:r>
        </a:p>
      </xdr:txBody>
    </xdr:sp>
    <xdr:clientData/>
  </xdr:twoCellAnchor>
  <xdr:twoCellAnchor>
    <xdr:from>
      <xdr:col>20</xdr:col>
      <xdr:colOff>671287</xdr:colOff>
      <xdr:row>19</xdr:row>
      <xdr:rowOff>36284</xdr:rowOff>
    </xdr:from>
    <xdr:to>
      <xdr:col>21</xdr:col>
      <xdr:colOff>1</xdr:colOff>
      <xdr:row>25</xdr:row>
      <xdr:rowOff>61999</xdr:rowOff>
    </xdr:to>
    <xdr:sp macro="" textlink="">
      <xdr:nvSpPr>
        <xdr:cNvPr id="132" name="Rectangle 131">
          <a:extLst>
            <a:ext uri="{FF2B5EF4-FFF2-40B4-BE49-F238E27FC236}">
              <a16:creationId xmlns:a16="http://schemas.microsoft.com/office/drawing/2014/main" id="{00000000-0008-0000-0700-000084000000}"/>
            </a:ext>
          </a:extLst>
        </xdr:cNvPr>
        <xdr:cNvSpPr/>
      </xdr:nvSpPr>
      <xdr:spPr>
        <a:xfrm rot="16200000">
          <a:off x="18715108" y="3446392"/>
          <a:ext cx="1168715" cy="426357"/>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baseline="0">
              <a:latin typeface="Arial Narrow" panose="020B0606020202030204" pitchFamily="34" charset="0"/>
            </a:rPr>
            <a:t>Consolidated Capital  Grant  </a:t>
          </a:r>
          <a:r>
            <a:rPr lang="en-ZA" sz="1000">
              <a:latin typeface="Arial Narrow" panose="020B0606020202030204" pitchFamily="34" charset="0"/>
            </a:rPr>
            <a:t>transfer</a:t>
          </a:r>
        </a:p>
      </xdr:txBody>
    </xdr:sp>
    <xdr:clientData/>
  </xdr:twoCellAnchor>
  <xdr:twoCellAnchor>
    <xdr:from>
      <xdr:col>19</xdr:col>
      <xdr:colOff>1025074</xdr:colOff>
      <xdr:row>16</xdr:row>
      <xdr:rowOff>108856</xdr:rowOff>
    </xdr:from>
    <xdr:to>
      <xdr:col>20</xdr:col>
      <xdr:colOff>353788</xdr:colOff>
      <xdr:row>23</xdr:row>
      <xdr:rowOff>107356</xdr:rowOff>
    </xdr:to>
    <xdr:sp macro="" textlink="">
      <xdr:nvSpPr>
        <xdr:cNvPr id="133" name="Rectangle 132">
          <a:extLst>
            <a:ext uri="{FF2B5EF4-FFF2-40B4-BE49-F238E27FC236}">
              <a16:creationId xmlns:a16="http://schemas.microsoft.com/office/drawing/2014/main" id="{00000000-0008-0000-0700-000085000000}"/>
            </a:ext>
          </a:extLst>
        </xdr:cNvPr>
        <xdr:cNvSpPr/>
      </xdr:nvSpPr>
      <xdr:spPr>
        <a:xfrm rot="16200000">
          <a:off x="17889610" y="3029106"/>
          <a:ext cx="1332000" cy="426357"/>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baseline="0">
              <a:latin typeface="Arial Narrow" panose="020B0606020202030204" pitchFamily="34" charset="0"/>
            </a:rPr>
            <a:t>Institutional Invest Grant </a:t>
          </a:r>
          <a:r>
            <a:rPr lang="en-ZA" sz="1000">
              <a:latin typeface="Arial Narrow" panose="020B0606020202030204" pitchFamily="34" charset="0"/>
            </a:rPr>
            <a:t>transfer</a:t>
          </a:r>
        </a:p>
      </xdr:txBody>
    </xdr:sp>
    <xdr:clientData/>
  </xdr:twoCellAnchor>
  <xdr:twoCellAnchor>
    <xdr:from>
      <xdr:col>19</xdr:col>
      <xdr:colOff>925288</xdr:colOff>
      <xdr:row>20</xdr:row>
      <xdr:rowOff>99786</xdr:rowOff>
    </xdr:from>
    <xdr:to>
      <xdr:col>20</xdr:col>
      <xdr:colOff>598716</xdr:colOff>
      <xdr:row>24</xdr:row>
      <xdr:rowOff>9072</xdr:rowOff>
    </xdr:to>
    <xdr:sp macro="" textlink="">
      <xdr:nvSpPr>
        <xdr:cNvPr id="135" name="Bent-Up Arrow 134">
          <a:extLst>
            <a:ext uri="{FF2B5EF4-FFF2-40B4-BE49-F238E27FC236}">
              <a16:creationId xmlns:a16="http://schemas.microsoft.com/office/drawing/2014/main" id="{00000000-0008-0000-0700-000087000000}"/>
            </a:ext>
          </a:extLst>
        </xdr:cNvPr>
        <xdr:cNvSpPr/>
      </xdr:nvSpPr>
      <xdr:spPr>
        <a:xfrm>
          <a:off x="18242645" y="3329215"/>
          <a:ext cx="771071" cy="671286"/>
        </a:xfrm>
        <a:prstGeom prst="bentUp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21</xdr:col>
      <xdr:colOff>698500</xdr:colOff>
      <xdr:row>11</xdr:row>
      <xdr:rowOff>145142</xdr:rowOff>
    </xdr:from>
    <xdr:to>
      <xdr:col>21</xdr:col>
      <xdr:colOff>698500</xdr:colOff>
      <xdr:row>27</xdr:row>
      <xdr:rowOff>49142</xdr:rowOff>
    </xdr:to>
    <xdr:cxnSp macro="">
      <xdr:nvCxnSpPr>
        <xdr:cNvPr id="146" name="Straight Connector 145">
          <a:extLst>
            <a:ext uri="{FF2B5EF4-FFF2-40B4-BE49-F238E27FC236}">
              <a16:creationId xmlns:a16="http://schemas.microsoft.com/office/drawing/2014/main" id="{00000000-0008-0000-0700-000092000000}"/>
            </a:ext>
          </a:extLst>
        </xdr:cNvPr>
        <xdr:cNvCxnSpPr/>
      </xdr:nvCxnSpPr>
      <xdr:spPr>
        <a:xfrm flipH="1">
          <a:off x="20211143" y="1660071"/>
          <a:ext cx="0" cy="295200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12</xdr:col>
      <xdr:colOff>743858</xdr:colOff>
      <xdr:row>30</xdr:row>
      <xdr:rowOff>181429</xdr:rowOff>
    </xdr:from>
    <xdr:to>
      <xdr:col>12</xdr:col>
      <xdr:colOff>743858</xdr:colOff>
      <xdr:row>33</xdr:row>
      <xdr:rowOff>77929</xdr:rowOff>
    </xdr:to>
    <xdr:cxnSp macro="">
      <xdr:nvCxnSpPr>
        <xdr:cNvPr id="149" name="Straight Arrow Connector 148">
          <a:extLst>
            <a:ext uri="{FF2B5EF4-FFF2-40B4-BE49-F238E27FC236}">
              <a16:creationId xmlns:a16="http://schemas.microsoft.com/office/drawing/2014/main" id="{00000000-0008-0000-0700-000095000000}"/>
            </a:ext>
          </a:extLst>
        </xdr:cNvPr>
        <xdr:cNvCxnSpPr/>
      </xdr:nvCxnSpPr>
      <xdr:spPr>
        <a:xfrm>
          <a:off x="10377715" y="5315858"/>
          <a:ext cx="0" cy="4680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7</xdr:col>
      <xdr:colOff>571500</xdr:colOff>
      <xdr:row>32</xdr:row>
      <xdr:rowOff>181429</xdr:rowOff>
    </xdr:from>
    <xdr:to>
      <xdr:col>9</xdr:col>
      <xdr:colOff>825500</xdr:colOff>
      <xdr:row>35</xdr:row>
      <xdr:rowOff>84508</xdr:rowOff>
    </xdr:to>
    <xdr:sp macro="" textlink="">
      <xdr:nvSpPr>
        <xdr:cNvPr id="158" name="Rectangle 157">
          <a:extLst>
            <a:ext uri="{FF2B5EF4-FFF2-40B4-BE49-F238E27FC236}">
              <a16:creationId xmlns:a16="http://schemas.microsoft.com/office/drawing/2014/main" id="{00000000-0008-0000-0700-00009E000000}"/>
            </a:ext>
          </a:extLst>
        </xdr:cNvPr>
        <xdr:cNvSpPr/>
      </xdr:nvSpPr>
      <xdr:spPr>
        <a:xfrm>
          <a:off x="4599214" y="5696858"/>
          <a:ext cx="1977572" cy="474579"/>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baseline="0">
              <a:solidFill>
                <a:schemeClr val="dk1"/>
              </a:solidFill>
              <a:effectLst/>
              <a:latin typeface="Arial Narrow" panose="020B0606020202030204" pitchFamily="34" charset="0"/>
              <a:ea typeface="+mn-ea"/>
              <a:cs typeface="+mn-cs"/>
            </a:rPr>
            <a:t>ProvincialTreasuries</a:t>
          </a:r>
          <a:endParaRPr lang="en-ZA" sz="1100">
            <a:solidFill>
              <a:schemeClr val="dk1"/>
            </a:solidFill>
            <a:latin typeface="Arial Narrow" panose="020B0606020202030204" pitchFamily="34" charset="0"/>
            <a:ea typeface="+mn-ea"/>
            <a:cs typeface="+mn-cs"/>
          </a:endParaRPr>
        </a:p>
      </xdr:txBody>
    </xdr:sp>
    <xdr:clientData/>
  </xdr:twoCellAnchor>
  <xdr:twoCellAnchor>
    <xdr:from>
      <xdr:col>8</xdr:col>
      <xdr:colOff>444501</xdr:colOff>
      <xdr:row>38</xdr:row>
      <xdr:rowOff>117928</xdr:rowOff>
    </xdr:from>
    <xdr:to>
      <xdr:col>10</xdr:col>
      <xdr:colOff>615287</xdr:colOff>
      <xdr:row>38</xdr:row>
      <xdr:rowOff>117928</xdr:rowOff>
    </xdr:to>
    <xdr:cxnSp macro="">
      <xdr:nvCxnSpPr>
        <xdr:cNvPr id="159" name="Straight Arrow Connector 158">
          <a:extLst>
            <a:ext uri="{FF2B5EF4-FFF2-40B4-BE49-F238E27FC236}">
              <a16:creationId xmlns:a16="http://schemas.microsoft.com/office/drawing/2014/main" id="{00000000-0008-0000-0700-00009F000000}"/>
            </a:ext>
          </a:extLst>
        </xdr:cNvPr>
        <xdr:cNvCxnSpPr/>
      </xdr:nvCxnSpPr>
      <xdr:spPr>
        <a:xfrm>
          <a:off x="5569858" y="6776357"/>
          <a:ext cx="2484000" cy="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8</xdr:col>
      <xdr:colOff>453572</xdr:colOff>
      <xdr:row>35</xdr:row>
      <xdr:rowOff>84508</xdr:rowOff>
    </xdr:from>
    <xdr:to>
      <xdr:col>8</xdr:col>
      <xdr:colOff>453572</xdr:colOff>
      <xdr:row>38</xdr:row>
      <xdr:rowOff>117928</xdr:rowOff>
    </xdr:to>
    <xdr:cxnSp macro="">
      <xdr:nvCxnSpPr>
        <xdr:cNvPr id="172" name="Straight Connector 171">
          <a:extLst>
            <a:ext uri="{FF2B5EF4-FFF2-40B4-BE49-F238E27FC236}">
              <a16:creationId xmlns:a16="http://schemas.microsoft.com/office/drawing/2014/main" id="{00000000-0008-0000-0700-0000AC000000}"/>
            </a:ext>
          </a:extLst>
        </xdr:cNvPr>
        <xdr:cNvCxnSpPr>
          <a:stCxn id="158" idx="2"/>
        </xdr:cNvCxnSpPr>
      </xdr:nvCxnSpPr>
      <xdr:spPr>
        <a:xfrm flipH="1">
          <a:off x="5578929" y="6171437"/>
          <a:ext cx="0" cy="60492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8</xdr:col>
      <xdr:colOff>593463</xdr:colOff>
      <xdr:row>20</xdr:row>
      <xdr:rowOff>124136</xdr:rowOff>
    </xdr:from>
    <xdr:to>
      <xdr:col>8</xdr:col>
      <xdr:colOff>593463</xdr:colOff>
      <xdr:row>30</xdr:row>
      <xdr:rowOff>181428</xdr:rowOff>
    </xdr:to>
    <xdr:cxnSp macro="">
      <xdr:nvCxnSpPr>
        <xdr:cNvPr id="175" name="Straight Connector 174">
          <a:extLst>
            <a:ext uri="{FF2B5EF4-FFF2-40B4-BE49-F238E27FC236}">
              <a16:creationId xmlns:a16="http://schemas.microsoft.com/office/drawing/2014/main" id="{00000000-0008-0000-0700-0000AF000000}"/>
            </a:ext>
          </a:extLst>
        </xdr:cNvPr>
        <xdr:cNvCxnSpPr>
          <a:stCxn id="83" idx="2"/>
        </xdr:cNvCxnSpPr>
      </xdr:nvCxnSpPr>
      <xdr:spPr>
        <a:xfrm>
          <a:off x="5718820" y="3353565"/>
          <a:ext cx="0" cy="1962292"/>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8</xdr:col>
      <xdr:colOff>580571</xdr:colOff>
      <xdr:row>30</xdr:row>
      <xdr:rowOff>186764</xdr:rowOff>
    </xdr:from>
    <xdr:to>
      <xdr:col>12</xdr:col>
      <xdr:colOff>752071</xdr:colOff>
      <xdr:row>30</xdr:row>
      <xdr:rowOff>186764</xdr:rowOff>
    </xdr:to>
    <xdr:cxnSp macro="">
      <xdr:nvCxnSpPr>
        <xdr:cNvPr id="180" name="Straight Connector 179">
          <a:extLst>
            <a:ext uri="{FF2B5EF4-FFF2-40B4-BE49-F238E27FC236}">
              <a16:creationId xmlns:a16="http://schemas.microsoft.com/office/drawing/2014/main" id="{00000000-0008-0000-0700-0000B4000000}"/>
            </a:ext>
          </a:extLst>
        </xdr:cNvPr>
        <xdr:cNvCxnSpPr/>
      </xdr:nvCxnSpPr>
      <xdr:spPr>
        <a:xfrm>
          <a:off x="6982865" y="5954058"/>
          <a:ext cx="468373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10</xdr:col>
      <xdr:colOff>607786</xdr:colOff>
      <xdr:row>44</xdr:row>
      <xdr:rowOff>44919</xdr:rowOff>
    </xdr:from>
    <xdr:to>
      <xdr:col>16</xdr:col>
      <xdr:colOff>501928</xdr:colOff>
      <xdr:row>44</xdr:row>
      <xdr:rowOff>44919</xdr:rowOff>
    </xdr:to>
    <xdr:cxnSp macro="">
      <xdr:nvCxnSpPr>
        <xdr:cNvPr id="187" name="Straight Connector 186">
          <a:extLst>
            <a:ext uri="{FF2B5EF4-FFF2-40B4-BE49-F238E27FC236}">
              <a16:creationId xmlns:a16="http://schemas.microsoft.com/office/drawing/2014/main" id="{00000000-0008-0000-0700-0000BB000000}"/>
            </a:ext>
          </a:extLst>
        </xdr:cNvPr>
        <xdr:cNvCxnSpPr/>
      </xdr:nvCxnSpPr>
      <xdr:spPr>
        <a:xfrm flipV="1">
          <a:off x="8046357" y="7846348"/>
          <a:ext cx="6480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10</xdr:col>
      <xdr:colOff>605970</xdr:colOff>
      <xdr:row>33</xdr:row>
      <xdr:rowOff>61686</xdr:rowOff>
    </xdr:from>
    <xdr:to>
      <xdr:col>16</xdr:col>
      <xdr:colOff>500112</xdr:colOff>
      <xdr:row>33</xdr:row>
      <xdr:rowOff>61686</xdr:rowOff>
    </xdr:to>
    <xdr:cxnSp macro="">
      <xdr:nvCxnSpPr>
        <xdr:cNvPr id="188" name="Straight Connector 187">
          <a:extLst>
            <a:ext uri="{FF2B5EF4-FFF2-40B4-BE49-F238E27FC236}">
              <a16:creationId xmlns:a16="http://schemas.microsoft.com/office/drawing/2014/main" id="{00000000-0008-0000-0700-0000BC000000}"/>
            </a:ext>
          </a:extLst>
        </xdr:cNvPr>
        <xdr:cNvCxnSpPr/>
      </xdr:nvCxnSpPr>
      <xdr:spPr>
        <a:xfrm>
          <a:off x="8044541" y="5767615"/>
          <a:ext cx="6480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10</xdr:col>
      <xdr:colOff>607786</xdr:colOff>
      <xdr:row>33</xdr:row>
      <xdr:rowOff>54429</xdr:rowOff>
    </xdr:from>
    <xdr:to>
      <xdr:col>10</xdr:col>
      <xdr:colOff>607786</xdr:colOff>
      <xdr:row>44</xdr:row>
      <xdr:rowOff>46929</xdr:rowOff>
    </xdr:to>
    <xdr:cxnSp macro="">
      <xdr:nvCxnSpPr>
        <xdr:cNvPr id="189" name="Straight Connector 188">
          <a:extLst>
            <a:ext uri="{FF2B5EF4-FFF2-40B4-BE49-F238E27FC236}">
              <a16:creationId xmlns:a16="http://schemas.microsoft.com/office/drawing/2014/main" id="{00000000-0008-0000-0700-0000BD000000}"/>
            </a:ext>
          </a:extLst>
        </xdr:cNvPr>
        <xdr:cNvCxnSpPr/>
      </xdr:nvCxnSpPr>
      <xdr:spPr>
        <a:xfrm flipH="1" flipV="1">
          <a:off x="8046357" y="5760358"/>
          <a:ext cx="0" cy="208800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16</xdr:col>
      <xdr:colOff>498929</xdr:colOff>
      <xdr:row>33</xdr:row>
      <xdr:rowOff>54429</xdr:rowOff>
    </xdr:from>
    <xdr:to>
      <xdr:col>16</xdr:col>
      <xdr:colOff>498929</xdr:colOff>
      <xdr:row>44</xdr:row>
      <xdr:rowOff>46929</xdr:rowOff>
    </xdr:to>
    <xdr:cxnSp macro="">
      <xdr:nvCxnSpPr>
        <xdr:cNvPr id="194" name="Straight Connector 193">
          <a:extLst>
            <a:ext uri="{FF2B5EF4-FFF2-40B4-BE49-F238E27FC236}">
              <a16:creationId xmlns:a16="http://schemas.microsoft.com/office/drawing/2014/main" id="{00000000-0008-0000-0700-0000C2000000}"/>
            </a:ext>
          </a:extLst>
        </xdr:cNvPr>
        <xdr:cNvCxnSpPr/>
      </xdr:nvCxnSpPr>
      <xdr:spPr>
        <a:xfrm flipH="1" flipV="1">
          <a:off x="14523358" y="5760358"/>
          <a:ext cx="0" cy="208800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9</xdr:col>
      <xdr:colOff>96052</xdr:colOff>
      <xdr:row>28</xdr:row>
      <xdr:rowOff>156348</xdr:rowOff>
    </xdr:from>
    <xdr:to>
      <xdr:col>12</xdr:col>
      <xdr:colOff>59765</xdr:colOff>
      <xdr:row>30</xdr:row>
      <xdr:rowOff>164354</xdr:rowOff>
    </xdr:to>
    <xdr:sp macro="" textlink="">
      <xdr:nvSpPr>
        <xdr:cNvPr id="197" name="Rectangle 196">
          <a:extLst>
            <a:ext uri="{FF2B5EF4-FFF2-40B4-BE49-F238E27FC236}">
              <a16:creationId xmlns:a16="http://schemas.microsoft.com/office/drawing/2014/main" id="{00000000-0008-0000-0700-0000C5000000}"/>
            </a:ext>
          </a:extLst>
        </xdr:cNvPr>
        <xdr:cNvSpPr/>
      </xdr:nvSpPr>
      <xdr:spPr>
        <a:xfrm>
          <a:off x="7125876" y="5535172"/>
          <a:ext cx="3848418" cy="396476"/>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Provincial</a:t>
          </a:r>
          <a:r>
            <a:rPr lang="en-ZA" sz="1000" baseline="0">
              <a:latin typeface="Arial Narrow" panose="020B0606020202030204" pitchFamily="34" charset="0"/>
            </a:rPr>
            <a:t> c</a:t>
          </a:r>
          <a:r>
            <a:rPr lang="en-ZA" sz="1000">
              <a:latin typeface="Arial Narrow" panose="020B0606020202030204" pitchFamily="34" charset="0"/>
            </a:rPr>
            <a:t>onditional grant transfers:</a:t>
          </a:r>
          <a:r>
            <a:rPr lang="en-ZA" sz="1000" baseline="0">
              <a:latin typeface="Arial Narrow" panose="020B0606020202030204" pitchFamily="34" charset="0"/>
            </a:rPr>
            <a:t> </a:t>
          </a:r>
          <a:r>
            <a:rPr lang="en-ZA" sz="1000">
              <a:latin typeface="Arial Narrow" panose="020B0606020202030204" pitchFamily="34" charset="0"/>
            </a:rPr>
            <a:t>Human</a:t>
          </a:r>
          <a:r>
            <a:rPr lang="en-ZA" sz="1000" baseline="0">
              <a:latin typeface="Arial Narrow" panose="020B0606020202030204" pitchFamily="34" charset="0"/>
            </a:rPr>
            <a:t> </a:t>
          </a:r>
          <a:r>
            <a:rPr lang="en-ZA" sz="1000">
              <a:latin typeface="Arial Narrow" panose="020B0606020202030204" pitchFamily="34" charset="0"/>
            </a:rPr>
            <a:t>Settlements Development Grant, Title Deeds Restoration Grant,</a:t>
          </a:r>
          <a:r>
            <a:rPr lang="en-ZA" sz="1000" baseline="0">
              <a:latin typeface="Arial Narrow" panose="020B0606020202030204" pitchFamily="34" charset="0"/>
            </a:rPr>
            <a:t> Provincial Emergency Housing Grant</a:t>
          </a:r>
          <a:endParaRPr lang="en-ZA" sz="1000">
            <a:latin typeface="Arial Narrow" panose="020B0606020202030204" pitchFamily="34" charset="0"/>
          </a:endParaRPr>
        </a:p>
      </xdr:txBody>
    </xdr:sp>
    <xdr:clientData/>
  </xdr:twoCellAnchor>
  <xdr:twoCellAnchor>
    <xdr:from>
      <xdr:col>15</xdr:col>
      <xdr:colOff>117931</xdr:colOff>
      <xdr:row>19</xdr:row>
      <xdr:rowOff>172357</xdr:rowOff>
    </xdr:from>
    <xdr:to>
      <xdr:col>15</xdr:col>
      <xdr:colOff>388928</xdr:colOff>
      <xdr:row>26</xdr:row>
      <xdr:rowOff>141170</xdr:rowOff>
    </xdr:to>
    <xdr:sp macro="" textlink="">
      <xdr:nvSpPr>
        <xdr:cNvPr id="210" name="Rectangle 209">
          <a:extLst>
            <a:ext uri="{FF2B5EF4-FFF2-40B4-BE49-F238E27FC236}">
              <a16:creationId xmlns:a16="http://schemas.microsoft.com/office/drawing/2014/main" id="{00000000-0008-0000-0700-0000D2000000}"/>
            </a:ext>
          </a:extLst>
        </xdr:cNvPr>
        <xdr:cNvSpPr/>
      </xdr:nvSpPr>
      <xdr:spPr>
        <a:xfrm rot="16200000">
          <a:off x="12529059" y="3726944"/>
          <a:ext cx="1302313" cy="270997"/>
        </a:xfrm>
        <a:prstGeom prst="rect">
          <a:avLst/>
        </a:prstGeom>
        <a:solidFill>
          <a:schemeClr val="accent4"/>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t>Transfer payments</a:t>
          </a:r>
        </a:p>
      </xdr:txBody>
    </xdr:sp>
    <xdr:clientData/>
  </xdr:twoCellAnchor>
  <xdr:twoCellAnchor>
    <xdr:from>
      <xdr:col>9</xdr:col>
      <xdr:colOff>1124856</xdr:colOff>
      <xdr:row>40</xdr:row>
      <xdr:rowOff>0</xdr:rowOff>
    </xdr:from>
    <xdr:to>
      <xdr:col>10</xdr:col>
      <xdr:colOff>587829</xdr:colOff>
      <xdr:row>43</xdr:row>
      <xdr:rowOff>72572</xdr:rowOff>
    </xdr:to>
    <xdr:sp macro="" textlink="">
      <xdr:nvSpPr>
        <xdr:cNvPr id="201" name="Right Arrow Callout 200">
          <a:extLst>
            <a:ext uri="{FF2B5EF4-FFF2-40B4-BE49-F238E27FC236}">
              <a16:creationId xmlns:a16="http://schemas.microsoft.com/office/drawing/2014/main" id="{00000000-0008-0000-0700-0000C9000000}"/>
            </a:ext>
          </a:extLst>
        </xdr:cNvPr>
        <xdr:cNvSpPr/>
      </xdr:nvSpPr>
      <xdr:spPr>
        <a:xfrm>
          <a:off x="6876142" y="7039429"/>
          <a:ext cx="1150258" cy="644072"/>
        </a:xfrm>
        <a:prstGeom prst="right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chemeClr val="dk1"/>
              </a:solidFill>
              <a:effectLst/>
              <a:latin typeface="Arial Narrow" panose="020B0606020202030204" pitchFamily="34" charset="0"/>
              <a:ea typeface="+mn-ea"/>
              <a:cs typeface="+mn-cs"/>
            </a:rPr>
            <a:t>Provincial</a:t>
          </a:r>
          <a:r>
            <a:rPr lang="en-US" sz="1100" baseline="0">
              <a:solidFill>
                <a:schemeClr val="dk1"/>
              </a:solidFill>
              <a:effectLst/>
              <a:latin typeface="Arial Narrow" panose="020B0606020202030204" pitchFamily="34" charset="0"/>
              <a:ea typeface="+mn-ea"/>
              <a:cs typeface="+mn-cs"/>
            </a:rPr>
            <a:t> own revenues</a:t>
          </a:r>
          <a:endParaRPr lang="en-US" sz="1100">
            <a:latin typeface="Arial Narrow" panose="020B0606020202030204" pitchFamily="34" charset="0"/>
          </a:endParaRPr>
        </a:p>
      </xdr:txBody>
    </xdr:sp>
    <xdr:clientData/>
  </xdr:twoCellAnchor>
  <xdr:twoCellAnchor>
    <xdr:from>
      <xdr:col>10</xdr:col>
      <xdr:colOff>544285</xdr:colOff>
      <xdr:row>4</xdr:row>
      <xdr:rowOff>72572</xdr:rowOff>
    </xdr:from>
    <xdr:to>
      <xdr:col>12</xdr:col>
      <xdr:colOff>907142</xdr:colOff>
      <xdr:row>6</xdr:row>
      <xdr:rowOff>166151</xdr:rowOff>
    </xdr:to>
    <xdr:sp macro="" textlink="">
      <xdr:nvSpPr>
        <xdr:cNvPr id="214" name="Rectangle 213">
          <a:extLst>
            <a:ext uri="{FF2B5EF4-FFF2-40B4-BE49-F238E27FC236}">
              <a16:creationId xmlns:a16="http://schemas.microsoft.com/office/drawing/2014/main" id="{00000000-0008-0000-0700-0000D6000000}"/>
            </a:ext>
          </a:extLst>
        </xdr:cNvPr>
        <xdr:cNvSpPr/>
      </xdr:nvSpPr>
      <xdr:spPr>
        <a:xfrm>
          <a:off x="7982856" y="254001"/>
          <a:ext cx="2558143" cy="474579"/>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Departmet of Coorperative Governance and Traditional Affairs</a:t>
          </a:r>
          <a:endParaRPr lang="en-ZA" sz="1100">
            <a:solidFill>
              <a:schemeClr val="dk1"/>
            </a:solidFill>
            <a:latin typeface="Arial Narrow" panose="020B0606020202030204" pitchFamily="34" charset="0"/>
            <a:ea typeface="+mn-ea"/>
            <a:cs typeface="+mn-cs"/>
          </a:endParaRPr>
        </a:p>
      </xdr:txBody>
    </xdr:sp>
    <xdr:clientData/>
  </xdr:twoCellAnchor>
  <xdr:twoCellAnchor>
    <xdr:from>
      <xdr:col>3</xdr:col>
      <xdr:colOff>81642</xdr:colOff>
      <xdr:row>1</xdr:row>
      <xdr:rowOff>136071</xdr:rowOff>
    </xdr:from>
    <xdr:to>
      <xdr:col>11</xdr:col>
      <xdr:colOff>757499</xdr:colOff>
      <xdr:row>1</xdr:row>
      <xdr:rowOff>136071</xdr:rowOff>
    </xdr:to>
    <xdr:cxnSp macro="">
      <xdr:nvCxnSpPr>
        <xdr:cNvPr id="218" name="Straight Connector 217">
          <a:extLst>
            <a:ext uri="{FF2B5EF4-FFF2-40B4-BE49-F238E27FC236}">
              <a16:creationId xmlns:a16="http://schemas.microsoft.com/office/drawing/2014/main" id="{00000000-0008-0000-0700-0000DA000000}"/>
            </a:ext>
          </a:extLst>
        </xdr:cNvPr>
        <xdr:cNvCxnSpPr/>
      </xdr:nvCxnSpPr>
      <xdr:spPr>
        <a:xfrm>
          <a:off x="2013856" y="317500"/>
          <a:ext cx="8568000"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11</xdr:col>
      <xdr:colOff>752928</xdr:colOff>
      <xdr:row>1</xdr:row>
      <xdr:rowOff>136071</xdr:rowOff>
    </xdr:from>
    <xdr:to>
      <xdr:col>11</xdr:col>
      <xdr:colOff>752928</xdr:colOff>
      <xdr:row>4</xdr:row>
      <xdr:rowOff>84986</xdr:rowOff>
    </xdr:to>
    <xdr:cxnSp macro="">
      <xdr:nvCxnSpPr>
        <xdr:cNvPr id="221" name="Straight Connector 220">
          <a:extLst>
            <a:ext uri="{FF2B5EF4-FFF2-40B4-BE49-F238E27FC236}">
              <a16:creationId xmlns:a16="http://schemas.microsoft.com/office/drawing/2014/main" id="{00000000-0008-0000-0700-0000DD000000}"/>
            </a:ext>
          </a:extLst>
        </xdr:cNvPr>
        <xdr:cNvCxnSpPr/>
      </xdr:nvCxnSpPr>
      <xdr:spPr>
        <a:xfrm>
          <a:off x="10577285" y="317500"/>
          <a:ext cx="0" cy="49320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15</xdr:col>
      <xdr:colOff>462643</xdr:colOff>
      <xdr:row>48</xdr:row>
      <xdr:rowOff>126998</xdr:rowOff>
    </xdr:from>
    <xdr:to>
      <xdr:col>15</xdr:col>
      <xdr:colOff>462643</xdr:colOff>
      <xdr:row>61</xdr:row>
      <xdr:rowOff>18141</xdr:rowOff>
    </xdr:to>
    <xdr:cxnSp macro="">
      <xdr:nvCxnSpPr>
        <xdr:cNvPr id="242" name="Straight Connector 241">
          <a:extLst>
            <a:ext uri="{FF2B5EF4-FFF2-40B4-BE49-F238E27FC236}">
              <a16:creationId xmlns:a16="http://schemas.microsoft.com/office/drawing/2014/main" id="{00000000-0008-0000-0700-0000F2000000}"/>
            </a:ext>
          </a:extLst>
        </xdr:cNvPr>
        <xdr:cNvCxnSpPr/>
      </xdr:nvCxnSpPr>
      <xdr:spPr>
        <a:xfrm>
          <a:off x="14677572" y="9044212"/>
          <a:ext cx="0" cy="2367643"/>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16</xdr:col>
      <xdr:colOff>489857</xdr:colOff>
      <xdr:row>38</xdr:row>
      <xdr:rowOff>99786</xdr:rowOff>
    </xdr:from>
    <xdr:to>
      <xdr:col>17</xdr:col>
      <xdr:colOff>1052286</xdr:colOff>
      <xdr:row>38</xdr:row>
      <xdr:rowOff>99786</xdr:rowOff>
    </xdr:to>
    <xdr:cxnSp macro="">
      <xdr:nvCxnSpPr>
        <xdr:cNvPr id="243" name="Straight Connector 242">
          <a:extLst>
            <a:ext uri="{FF2B5EF4-FFF2-40B4-BE49-F238E27FC236}">
              <a16:creationId xmlns:a16="http://schemas.microsoft.com/office/drawing/2014/main" id="{00000000-0008-0000-0700-0000F3000000}"/>
            </a:ext>
          </a:extLst>
        </xdr:cNvPr>
        <xdr:cNvCxnSpPr/>
      </xdr:nvCxnSpPr>
      <xdr:spPr>
        <a:xfrm>
          <a:off x="15802428" y="7302500"/>
          <a:ext cx="1660072"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17</xdr:col>
      <xdr:colOff>1043215</xdr:colOff>
      <xdr:row>38</xdr:row>
      <xdr:rowOff>99786</xdr:rowOff>
    </xdr:from>
    <xdr:to>
      <xdr:col>17</xdr:col>
      <xdr:colOff>1061358</xdr:colOff>
      <xdr:row>51</xdr:row>
      <xdr:rowOff>18143</xdr:rowOff>
    </xdr:to>
    <xdr:cxnSp macro="">
      <xdr:nvCxnSpPr>
        <xdr:cNvPr id="245" name="Straight Connector 244">
          <a:extLst>
            <a:ext uri="{FF2B5EF4-FFF2-40B4-BE49-F238E27FC236}">
              <a16:creationId xmlns:a16="http://schemas.microsoft.com/office/drawing/2014/main" id="{00000000-0008-0000-0700-0000F5000000}"/>
            </a:ext>
          </a:extLst>
        </xdr:cNvPr>
        <xdr:cNvCxnSpPr/>
      </xdr:nvCxnSpPr>
      <xdr:spPr>
        <a:xfrm>
          <a:off x="17453429" y="7302500"/>
          <a:ext cx="18143" cy="2204357"/>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22</xdr:col>
      <xdr:colOff>798285</xdr:colOff>
      <xdr:row>9</xdr:row>
      <xdr:rowOff>90715</xdr:rowOff>
    </xdr:from>
    <xdr:to>
      <xdr:col>22</xdr:col>
      <xdr:colOff>798285</xdr:colOff>
      <xdr:row>54</xdr:row>
      <xdr:rowOff>27213</xdr:rowOff>
    </xdr:to>
    <xdr:cxnSp macro="">
      <xdr:nvCxnSpPr>
        <xdr:cNvPr id="257" name="Straight Connector 256">
          <a:extLst>
            <a:ext uri="{FF2B5EF4-FFF2-40B4-BE49-F238E27FC236}">
              <a16:creationId xmlns:a16="http://schemas.microsoft.com/office/drawing/2014/main" id="{00000000-0008-0000-0700-000001010000}"/>
            </a:ext>
          </a:extLst>
        </xdr:cNvPr>
        <xdr:cNvCxnSpPr/>
      </xdr:nvCxnSpPr>
      <xdr:spPr>
        <a:xfrm>
          <a:off x="22696714" y="1768929"/>
          <a:ext cx="0" cy="8318498"/>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9</xdr:col>
      <xdr:colOff>444500</xdr:colOff>
      <xdr:row>9</xdr:row>
      <xdr:rowOff>99786</xdr:rowOff>
    </xdr:from>
    <xdr:to>
      <xdr:col>22</xdr:col>
      <xdr:colOff>797571</xdr:colOff>
      <xdr:row>9</xdr:row>
      <xdr:rowOff>99786</xdr:rowOff>
    </xdr:to>
    <xdr:cxnSp macro="">
      <xdr:nvCxnSpPr>
        <xdr:cNvPr id="262" name="Straight Connector 261">
          <a:extLst>
            <a:ext uri="{FF2B5EF4-FFF2-40B4-BE49-F238E27FC236}">
              <a16:creationId xmlns:a16="http://schemas.microsoft.com/office/drawing/2014/main" id="{00000000-0008-0000-0700-000006010000}"/>
            </a:ext>
          </a:extLst>
        </xdr:cNvPr>
        <xdr:cNvCxnSpPr/>
      </xdr:nvCxnSpPr>
      <xdr:spPr>
        <a:xfrm flipV="1">
          <a:off x="7483929" y="1778000"/>
          <a:ext cx="15212071"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9</xdr:col>
      <xdr:colOff>453572</xdr:colOff>
      <xdr:row>9</xdr:row>
      <xdr:rowOff>99786</xdr:rowOff>
    </xdr:from>
    <xdr:to>
      <xdr:col>9</xdr:col>
      <xdr:colOff>453572</xdr:colOff>
      <xdr:row>18</xdr:row>
      <xdr:rowOff>27215</xdr:rowOff>
    </xdr:to>
    <xdr:cxnSp macro="">
      <xdr:nvCxnSpPr>
        <xdr:cNvPr id="265" name="Straight Connector 264">
          <a:extLst>
            <a:ext uri="{FF2B5EF4-FFF2-40B4-BE49-F238E27FC236}">
              <a16:creationId xmlns:a16="http://schemas.microsoft.com/office/drawing/2014/main" id="{00000000-0008-0000-0700-000009010000}"/>
            </a:ext>
          </a:extLst>
        </xdr:cNvPr>
        <xdr:cNvCxnSpPr/>
      </xdr:nvCxnSpPr>
      <xdr:spPr>
        <a:xfrm>
          <a:off x="7493001" y="1778000"/>
          <a:ext cx="0" cy="1641929"/>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13</xdr:col>
      <xdr:colOff>898071</xdr:colOff>
      <xdr:row>7</xdr:row>
      <xdr:rowOff>136071</xdr:rowOff>
    </xdr:from>
    <xdr:to>
      <xdr:col>16</xdr:col>
      <xdr:colOff>326571</xdr:colOff>
      <xdr:row>9</xdr:row>
      <xdr:rowOff>27214</xdr:rowOff>
    </xdr:to>
    <xdr:sp macro="" textlink="">
      <xdr:nvSpPr>
        <xdr:cNvPr id="268" name="Rectangle 267">
          <a:extLst>
            <a:ext uri="{FF2B5EF4-FFF2-40B4-BE49-F238E27FC236}">
              <a16:creationId xmlns:a16="http://schemas.microsoft.com/office/drawing/2014/main" id="{00000000-0008-0000-0700-00000C010000}"/>
            </a:ext>
          </a:extLst>
        </xdr:cNvPr>
        <xdr:cNvSpPr/>
      </xdr:nvSpPr>
      <xdr:spPr>
        <a:xfrm>
          <a:off x="12917714" y="1433285"/>
          <a:ext cx="2721428" cy="272143"/>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Municipal conditional grant transfers </a:t>
          </a:r>
        </a:p>
      </xdr:txBody>
    </xdr:sp>
    <xdr:clientData/>
  </xdr:twoCellAnchor>
  <xdr:twoCellAnchor>
    <xdr:from>
      <xdr:col>22</xdr:col>
      <xdr:colOff>426357</xdr:colOff>
      <xdr:row>20</xdr:row>
      <xdr:rowOff>72573</xdr:rowOff>
    </xdr:from>
    <xdr:to>
      <xdr:col>22</xdr:col>
      <xdr:colOff>698500</xdr:colOff>
      <xdr:row>34</xdr:row>
      <xdr:rowOff>127001</xdr:rowOff>
    </xdr:to>
    <xdr:sp macro="" textlink="">
      <xdr:nvSpPr>
        <xdr:cNvPr id="269" name="Rectangle 268">
          <a:extLst>
            <a:ext uri="{FF2B5EF4-FFF2-40B4-BE49-F238E27FC236}">
              <a16:creationId xmlns:a16="http://schemas.microsoft.com/office/drawing/2014/main" id="{00000000-0008-0000-0700-00000D010000}"/>
            </a:ext>
          </a:extLst>
        </xdr:cNvPr>
        <xdr:cNvSpPr/>
      </xdr:nvSpPr>
      <xdr:spPr>
        <a:xfrm rot="16200000">
          <a:off x="21100144" y="5070929"/>
          <a:ext cx="2721428" cy="272143"/>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Municipal conditional grant transfers </a:t>
          </a:r>
        </a:p>
      </xdr:txBody>
    </xdr:sp>
    <xdr:clientData/>
  </xdr:twoCellAnchor>
  <xdr:twoCellAnchor>
    <xdr:from>
      <xdr:col>17</xdr:col>
      <xdr:colOff>916214</xdr:colOff>
      <xdr:row>52</xdr:row>
      <xdr:rowOff>99784</xdr:rowOff>
    </xdr:from>
    <xdr:to>
      <xdr:col>20</xdr:col>
      <xdr:colOff>344713</xdr:colOff>
      <xdr:row>53</xdr:row>
      <xdr:rowOff>181427</xdr:rowOff>
    </xdr:to>
    <xdr:sp macro="" textlink="">
      <xdr:nvSpPr>
        <xdr:cNvPr id="270" name="Rectangle 269">
          <a:extLst>
            <a:ext uri="{FF2B5EF4-FFF2-40B4-BE49-F238E27FC236}">
              <a16:creationId xmlns:a16="http://schemas.microsoft.com/office/drawing/2014/main" id="{00000000-0008-0000-0700-00000E010000}"/>
            </a:ext>
          </a:extLst>
        </xdr:cNvPr>
        <xdr:cNvSpPr/>
      </xdr:nvSpPr>
      <xdr:spPr>
        <a:xfrm>
          <a:off x="17326428" y="9969498"/>
          <a:ext cx="2721428" cy="27214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lang="en-ZA" sz="1000">
              <a:latin typeface="Arial Narrow" panose="020B0606020202030204" pitchFamily="34" charset="0"/>
            </a:rPr>
            <a:t>Municipal conditional grant transfers </a:t>
          </a:r>
        </a:p>
      </xdr:txBody>
    </xdr:sp>
    <xdr:clientData/>
  </xdr:twoCellAnchor>
  <xdr:twoCellAnchor>
    <xdr:from>
      <xdr:col>15</xdr:col>
      <xdr:colOff>1043214</xdr:colOff>
      <xdr:row>51</xdr:row>
      <xdr:rowOff>170224</xdr:rowOff>
    </xdr:from>
    <xdr:to>
      <xdr:col>17</xdr:col>
      <xdr:colOff>136072</xdr:colOff>
      <xdr:row>53</xdr:row>
      <xdr:rowOff>171824</xdr:rowOff>
    </xdr:to>
    <xdr:sp macro="" textlink="">
      <xdr:nvSpPr>
        <xdr:cNvPr id="271" name="Rectangle 270">
          <a:extLst>
            <a:ext uri="{FF2B5EF4-FFF2-40B4-BE49-F238E27FC236}">
              <a16:creationId xmlns:a16="http://schemas.microsoft.com/office/drawing/2014/main" id="{00000000-0008-0000-0700-00000F010000}"/>
            </a:ext>
          </a:extLst>
        </xdr:cNvPr>
        <xdr:cNvSpPr/>
      </xdr:nvSpPr>
      <xdr:spPr>
        <a:xfrm>
          <a:off x="15252273" y="9822224"/>
          <a:ext cx="1289211" cy="390071"/>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Municipal Emergency Housing Grant</a:t>
          </a:r>
        </a:p>
      </xdr:txBody>
    </xdr:sp>
    <xdr:clientData/>
  </xdr:twoCellAnchor>
  <xdr:twoCellAnchor>
    <xdr:from>
      <xdr:col>19</xdr:col>
      <xdr:colOff>99784</xdr:colOff>
      <xdr:row>54</xdr:row>
      <xdr:rowOff>45357</xdr:rowOff>
    </xdr:from>
    <xdr:to>
      <xdr:col>19</xdr:col>
      <xdr:colOff>99784</xdr:colOff>
      <xdr:row>57</xdr:row>
      <xdr:rowOff>154215</xdr:rowOff>
    </xdr:to>
    <xdr:cxnSp macro="">
      <xdr:nvCxnSpPr>
        <xdr:cNvPr id="278" name="Straight Connector 277">
          <a:extLst>
            <a:ext uri="{FF2B5EF4-FFF2-40B4-BE49-F238E27FC236}">
              <a16:creationId xmlns:a16="http://schemas.microsoft.com/office/drawing/2014/main" id="{00000000-0008-0000-0700-000016010000}"/>
            </a:ext>
          </a:extLst>
        </xdr:cNvPr>
        <xdr:cNvCxnSpPr/>
      </xdr:nvCxnSpPr>
      <xdr:spPr>
        <a:xfrm flipH="1" flipV="1">
          <a:off x="18705284" y="10296071"/>
          <a:ext cx="0" cy="680358"/>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twoCellAnchor>
    <xdr:from>
      <xdr:col>15</xdr:col>
      <xdr:colOff>463176</xdr:colOff>
      <xdr:row>17</xdr:row>
      <xdr:rowOff>14941</xdr:rowOff>
    </xdr:from>
    <xdr:to>
      <xdr:col>21</xdr:col>
      <xdr:colOff>896470</xdr:colOff>
      <xdr:row>59</xdr:row>
      <xdr:rowOff>149412</xdr:rowOff>
    </xdr:to>
    <xdr:cxnSp macro="">
      <xdr:nvCxnSpPr>
        <xdr:cNvPr id="284" name="Straight Connector 283">
          <a:extLst>
            <a:ext uri="{FF2B5EF4-FFF2-40B4-BE49-F238E27FC236}">
              <a16:creationId xmlns:a16="http://schemas.microsoft.com/office/drawing/2014/main" id="{00000000-0008-0000-0700-00001C010000}"/>
            </a:ext>
          </a:extLst>
        </xdr:cNvPr>
        <xdr:cNvCxnSpPr/>
      </xdr:nvCxnSpPr>
      <xdr:spPr>
        <a:xfrm>
          <a:off x="14672235" y="3257176"/>
          <a:ext cx="7022353" cy="8098118"/>
        </a:xfrm>
        <a:prstGeom prst="line">
          <a:avLst/>
        </a:prstGeom>
        <a:ln>
          <a:prstDash val="lgDash"/>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19</xdr:col>
      <xdr:colOff>443257</xdr:colOff>
      <xdr:row>33</xdr:row>
      <xdr:rowOff>64745</xdr:rowOff>
    </xdr:from>
    <xdr:to>
      <xdr:col>20</xdr:col>
      <xdr:colOff>34865</xdr:colOff>
      <xdr:row>51</xdr:row>
      <xdr:rowOff>42333</xdr:rowOff>
    </xdr:to>
    <xdr:sp macro="" textlink="">
      <xdr:nvSpPr>
        <xdr:cNvPr id="295" name="Rectangle 294">
          <a:extLst>
            <a:ext uri="{FF2B5EF4-FFF2-40B4-BE49-F238E27FC236}">
              <a16:creationId xmlns:a16="http://schemas.microsoft.com/office/drawing/2014/main" id="{00000000-0008-0000-0700-000027010000}"/>
            </a:ext>
          </a:extLst>
        </xdr:cNvPr>
        <xdr:cNvSpPr/>
      </xdr:nvSpPr>
      <xdr:spPr>
        <a:xfrm rot="13748082">
          <a:off x="17750120" y="7709647"/>
          <a:ext cx="3279588" cy="689784"/>
        </a:xfrm>
        <a:prstGeom prst="rect">
          <a:avLst/>
        </a:prstGeom>
        <a:solidFill>
          <a:srgbClr val="FFC000"/>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baseline="0">
              <a:latin typeface="Arial Narrow" panose="020B0606020202030204" pitchFamily="34" charset="0"/>
            </a:rPr>
            <a:t>Payment for project management, technical support, land acquisition, servicing and development </a:t>
          </a:r>
        </a:p>
      </xdr:txBody>
    </xdr:sp>
    <xdr:clientData/>
  </xdr:twoCellAnchor>
  <xdr:twoCellAnchor>
    <xdr:from>
      <xdr:col>19</xdr:col>
      <xdr:colOff>108746</xdr:colOff>
      <xdr:row>36</xdr:row>
      <xdr:rowOff>79166</xdr:rowOff>
    </xdr:from>
    <xdr:to>
      <xdr:col>19</xdr:col>
      <xdr:colOff>395847</xdr:colOff>
      <xdr:row>51</xdr:row>
      <xdr:rowOff>183754</xdr:rowOff>
    </xdr:to>
    <xdr:sp macro="" textlink="">
      <xdr:nvSpPr>
        <xdr:cNvPr id="296" name="Rectangle 295">
          <a:extLst>
            <a:ext uri="{FF2B5EF4-FFF2-40B4-BE49-F238E27FC236}">
              <a16:creationId xmlns:a16="http://schemas.microsoft.com/office/drawing/2014/main" id="{00000000-0008-0000-0700-000028010000}"/>
            </a:ext>
          </a:extLst>
        </xdr:cNvPr>
        <xdr:cNvSpPr/>
      </xdr:nvSpPr>
      <xdr:spPr>
        <a:xfrm rot="13760532">
          <a:off x="17442121" y="8280262"/>
          <a:ext cx="2823882" cy="287101"/>
        </a:xfrm>
        <a:prstGeom prst="rect">
          <a:avLst/>
        </a:prstGeom>
        <a:solidFill>
          <a:srgbClr val="C0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Payment on invoice through transfer payments???</a:t>
          </a:r>
        </a:p>
      </xdr:txBody>
    </xdr:sp>
    <xdr:clientData/>
  </xdr:twoCellAnchor>
  <xdr:twoCellAnchor>
    <xdr:from>
      <xdr:col>8</xdr:col>
      <xdr:colOff>393450</xdr:colOff>
      <xdr:row>65</xdr:row>
      <xdr:rowOff>95872</xdr:rowOff>
    </xdr:from>
    <xdr:to>
      <xdr:col>9</xdr:col>
      <xdr:colOff>1637718</xdr:colOff>
      <xdr:row>69</xdr:row>
      <xdr:rowOff>414</xdr:rowOff>
    </xdr:to>
    <xdr:sp macro="" textlink="">
      <xdr:nvSpPr>
        <xdr:cNvPr id="320" name="Rectangle 319">
          <a:extLst>
            <a:ext uri="{FF2B5EF4-FFF2-40B4-BE49-F238E27FC236}">
              <a16:creationId xmlns:a16="http://schemas.microsoft.com/office/drawing/2014/main" id="{00000000-0008-0000-0700-000040010000}"/>
            </a:ext>
          </a:extLst>
        </xdr:cNvPr>
        <xdr:cNvSpPr/>
      </xdr:nvSpPr>
      <xdr:spPr>
        <a:xfrm>
          <a:off x="6806950" y="12421928"/>
          <a:ext cx="1872212" cy="666542"/>
        </a:xfrm>
        <a:prstGeom prst="rect">
          <a:avLst/>
        </a:prstGeom>
        <a:ln w="28575">
          <a:solidFill>
            <a:srgbClr val="B719B3"/>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latin typeface="Arial Narrow" panose="020B0606020202030204" pitchFamily="34" charset="0"/>
            </a:rPr>
            <a:t>Private sector service providers / implementing</a:t>
          </a:r>
          <a:r>
            <a:rPr lang="en-US" sz="1100" baseline="0">
              <a:latin typeface="Arial Narrow" panose="020B0606020202030204" pitchFamily="34" charset="0"/>
            </a:rPr>
            <a:t> agents</a:t>
          </a:r>
          <a:endParaRPr lang="en-US" sz="1100">
            <a:latin typeface="Arial Narrow" panose="020B0606020202030204" pitchFamily="34" charset="0"/>
          </a:endParaRPr>
        </a:p>
      </xdr:txBody>
    </xdr:sp>
    <xdr:clientData/>
  </xdr:twoCellAnchor>
  <xdr:twoCellAnchor>
    <xdr:from>
      <xdr:col>1</xdr:col>
      <xdr:colOff>354520</xdr:colOff>
      <xdr:row>1</xdr:row>
      <xdr:rowOff>127000</xdr:rowOff>
    </xdr:from>
    <xdr:to>
      <xdr:col>22</xdr:col>
      <xdr:colOff>807143</xdr:colOff>
      <xdr:row>70</xdr:row>
      <xdr:rowOff>165512</xdr:rowOff>
    </xdr:to>
    <xdr:grpSp>
      <xdr:nvGrpSpPr>
        <xdr:cNvPr id="360" name="Group 359">
          <a:extLst>
            <a:ext uri="{FF2B5EF4-FFF2-40B4-BE49-F238E27FC236}">
              <a16:creationId xmlns:a16="http://schemas.microsoft.com/office/drawing/2014/main" id="{00000000-0008-0000-0700-000068010000}"/>
            </a:ext>
          </a:extLst>
        </xdr:cNvPr>
        <xdr:cNvGrpSpPr/>
      </xdr:nvGrpSpPr>
      <xdr:grpSpPr>
        <a:xfrm>
          <a:off x="1008475" y="297597"/>
          <a:ext cx="22182419" cy="13217131"/>
          <a:chOff x="1007663" y="308429"/>
          <a:chExt cx="21706981" cy="13155797"/>
        </a:xfrm>
      </xdr:grpSpPr>
      <xdr:sp macro="" textlink="">
        <xdr:nvSpPr>
          <xdr:cNvPr id="75" name="Rectangle 74">
            <a:extLst>
              <a:ext uri="{FF2B5EF4-FFF2-40B4-BE49-F238E27FC236}">
                <a16:creationId xmlns:a16="http://schemas.microsoft.com/office/drawing/2014/main" id="{00000000-0008-0000-0700-00004B000000}"/>
              </a:ext>
            </a:extLst>
          </xdr:cNvPr>
          <xdr:cNvSpPr/>
        </xdr:nvSpPr>
        <xdr:spPr>
          <a:xfrm rot="16200000" flipH="1">
            <a:off x="13298350" y="11993804"/>
            <a:ext cx="1407815" cy="570498"/>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grpSp>
        <xdr:nvGrpSpPr>
          <xdr:cNvPr id="359" name="Group 358">
            <a:extLst>
              <a:ext uri="{FF2B5EF4-FFF2-40B4-BE49-F238E27FC236}">
                <a16:creationId xmlns:a16="http://schemas.microsoft.com/office/drawing/2014/main" id="{00000000-0008-0000-0700-000067010000}"/>
              </a:ext>
            </a:extLst>
          </xdr:cNvPr>
          <xdr:cNvGrpSpPr/>
        </xdr:nvGrpSpPr>
        <xdr:grpSpPr>
          <a:xfrm>
            <a:off x="2001922" y="308429"/>
            <a:ext cx="20712722" cy="11551637"/>
            <a:chOff x="2001922" y="308429"/>
            <a:chExt cx="20712722" cy="11551637"/>
          </a:xfrm>
        </xdr:grpSpPr>
        <xdr:sp macro="" textlink="">
          <xdr:nvSpPr>
            <xdr:cNvPr id="8" name="Flowchart: Connector 7">
              <a:extLst>
                <a:ext uri="{FF2B5EF4-FFF2-40B4-BE49-F238E27FC236}">
                  <a16:creationId xmlns:a16="http://schemas.microsoft.com/office/drawing/2014/main" id="{00000000-0008-0000-0700-000008000000}"/>
                </a:ext>
              </a:extLst>
            </xdr:cNvPr>
            <xdr:cNvSpPr/>
          </xdr:nvSpPr>
          <xdr:spPr>
            <a:xfrm>
              <a:off x="4332514" y="9202963"/>
              <a:ext cx="914400" cy="914400"/>
            </a:xfrm>
            <a:prstGeom prst="flowChartConnector">
              <a:avLst/>
            </a:prstGeom>
            <a:ln w="15875">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00">
                  <a:latin typeface="Arial Narrow" panose="020B0606020202030204" pitchFamily="34" charset="0"/>
                </a:rPr>
                <a:t>Local</a:t>
              </a:r>
            </a:p>
            <a:p>
              <a:pPr algn="ctr"/>
              <a:r>
                <a:rPr lang="en-ZA" sz="1000">
                  <a:latin typeface="Arial Narrow" panose="020B0606020202030204" pitchFamily="34" charset="0"/>
                </a:rPr>
                <a:t>Sphere</a:t>
              </a:r>
            </a:p>
          </xdr:txBody>
        </xdr:sp>
        <xdr:sp macro="" textlink="">
          <xdr:nvSpPr>
            <xdr:cNvPr id="47" name="Rectangle 46">
              <a:extLst>
                <a:ext uri="{FF2B5EF4-FFF2-40B4-BE49-F238E27FC236}">
                  <a16:creationId xmlns:a16="http://schemas.microsoft.com/office/drawing/2014/main" id="{00000000-0008-0000-0700-00002F000000}"/>
                </a:ext>
              </a:extLst>
            </xdr:cNvPr>
            <xdr:cNvSpPr/>
          </xdr:nvSpPr>
          <xdr:spPr>
            <a:xfrm>
              <a:off x="14968865" y="8997246"/>
              <a:ext cx="2449286" cy="618468"/>
            </a:xfrm>
            <a:prstGeom prst="rect">
              <a:avLst/>
            </a:prstGeom>
            <a:solidFill>
              <a:srgbClr val="C00000"/>
            </a:solidFill>
            <a:ln>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t>Payment for</a:t>
              </a:r>
              <a:r>
                <a:rPr lang="en-ZA" sz="1100" baseline="0"/>
                <a:t> implementing provincial projects: pay on invoice /through transfer payments???</a:t>
              </a:r>
              <a:endParaRPr lang="en-ZA" sz="1100"/>
            </a:p>
          </xdr:txBody>
        </xdr:sp>
        <xdr:cxnSp macro="">
          <xdr:nvCxnSpPr>
            <xdr:cNvPr id="58" name="Straight Connector 57">
              <a:extLst>
                <a:ext uri="{FF2B5EF4-FFF2-40B4-BE49-F238E27FC236}">
                  <a16:creationId xmlns:a16="http://schemas.microsoft.com/office/drawing/2014/main" id="{00000000-0008-0000-0700-00003A000000}"/>
                </a:ext>
              </a:extLst>
            </xdr:cNvPr>
            <xdr:cNvCxnSpPr/>
          </xdr:nvCxnSpPr>
          <xdr:spPr>
            <a:xfrm>
              <a:off x="4785979" y="8808890"/>
              <a:ext cx="9966832" cy="22413"/>
            </a:xfrm>
            <a:prstGeom prst="line">
              <a:avLst/>
            </a:prstGeom>
            <a:ln>
              <a:solidFill>
                <a:schemeClr val="accent2">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xnSp macro="">
          <xdr:nvCxnSpPr>
            <xdr:cNvPr id="72" name="Straight Connector 71">
              <a:extLst>
                <a:ext uri="{FF2B5EF4-FFF2-40B4-BE49-F238E27FC236}">
                  <a16:creationId xmlns:a16="http://schemas.microsoft.com/office/drawing/2014/main" id="{00000000-0008-0000-0700-000048000000}"/>
                </a:ext>
              </a:extLst>
            </xdr:cNvPr>
            <xdr:cNvCxnSpPr/>
          </xdr:nvCxnSpPr>
          <xdr:spPr>
            <a:xfrm>
              <a:off x="7111999" y="9234714"/>
              <a:ext cx="0" cy="2367643"/>
            </a:xfrm>
            <a:prstGeom prst="line">
              <a:avLst/>
            </a:prstGeom>
          </xdr:spPr>
          <xdr:style>
            <a:lnRef idx="3">
              <a:schemeClr val="accent6"/>
            </a:lnRef>
            <a:fillRef idx="0">
              <a:schemeClr val="accent6"/>
            </a:fillRef>
            <a:effectRef idx="2">
              <a:schemeClr val="accent6"/>
            </a:effectRef>
            <a:fontRef idx="minor">
              <a:schemeClr val="tx1"/>
            </a:fontRef>
          </xdr:style>
        </xdr:cxnSp>
        <xdr:cxnSp macro="">
          <xdr:nvCxnSpPr>
            <xdr:cNvPr id="74" name="Straight Connector 73">
              <a:extLst>
                <a:ext uri="{FF2B5EF4-FFF2-40B4-BE49-F238E27FC236}">
                  <a16:creationId xmlns:a16="http://schemas.microsoft.com/office/drawing/2014/main" id="{00000000-0008-0000-0700-00004A000000}"/>
                </a:ext>
              </a:extLst>
            </xdr:cNvPr>
            <xdr:cNvCxnSpPr/>
          </xdr:nvCxnSpPr>
          <xdr:spPr>
            <a:xfrm>
              <a:off x="2001922" y="308429"/>
              <a:ext cx="0" cy="10051142"/>
            </a:xfrm>
            <a:prstGeom prst="line">
              <a:avLst/>
            </a:prstGeom>
          </xdr:spPr>
          <xdr:style>
            <a:lnRef idx="3">
              <a:schemeClr val="accent6"/>
            </a:lnRef>
            <a:fillRef idx="0">
              <a:schemeClr val="accent6"/>
            </a:fillRef>
            <a:effectRef idx="2">
              <a:schemeClr val="accent6"/>
            </a:effectRef>
            <a:fontRef idx="minor">
              <a:schemeClr val="tx1"/>
            </a:fontRef>
          </xdr:style>
        </xdr:cxnSp>
        <xdr:cxnSp macro="">
          <xdr:nvCxnSpPr>
            <xdr:cNvPr id="224" name="Straight Arrow Connector 223">
              <a:extLst>
                <a:ext uri="{FF2B5EF4-FFF2-40B4-BE49-F238E27FC236}">
                  <a16:creationId xmlns:a16="http://schemas.microsoft.com/office/drawing/2014/main" id="{00000000-0008-0000-0700-0000E0000000}"/>
                </a:ext>
              </a:extLst>
            </xdr:cNvPr>
            <xdr:cNvCxnSpPr/>
          </xdr:nvCxnSpPr>
          <xdr:spPr>
            <a:xfrm>
              <a:off x="2004786" y="10350502"/>
              <a:ext cx="5089071" cy="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sp macro="" textlink="">
          <xdr:nvSpPr>
            <xdr:cNvPr id="228" name="Rectangle 227">
              <a:extLst>
                <a:ext uri="{FF2B5EF4-FFF2-40B4-BE49-F238E27FC236}">
                  <a16:creationId xmlns:a16="http://schemas.microsoft.com/office/drawing/2014/main" id="{00000000-0008-0000-0700-0000E4000000}"/>
                </a:ext>
              </a:extLst>
            </xdr:cNvPr>
            <xdr:cNvSpPr/>
          </xdr:nvSpPr>
          <xdr:spPr>
            <a:xfrm>
              <a:off x="7356928" y="10123715"/>
              <a:ext cx="1977572" cy="474579"/>
            </a:xfrm>
            <a:prstGeom prst="rect">
              <a:avLst/>
            </a:prstGeom>
            <a:solidFill>
              <a:schemeClr val="bg1"/>
            </a:solidFill>
            <a:ln>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baseline="0">
                  <a:solidFill>
                    <a:schemeClr val="dk1"/>
                  </a:solidFill>
                  <a:effectLst/>
                  <a:latin typeface="Arial Narrow" panose="020B0606020202030204" pitchFamily="34" charset="0"/>
                  <a:ea typeface="+mn-ea"/>
                  <a:cs typeface="+mn-cs"/>
                </a:rPr>
                <a:t>Local Municipalities</a:t>
              </a:r>
              <a:endParaRPr lang="en-ZA" sz="1100">
                <a:solidFill>
                  <a:schemeClr val="dk1"/>
                </a:solidFill>
                <a:latin typeface="Arial Narrow" panose="020B0606020202030204" pitchFamily="34" charset="0"/>
                <a:ea typeface="+mn-ea"/>
                <a:cs typeface="+mn-cs"/>
              </a:endParaRPr>
            </a:p>
          </xdr:txBody>
        </xdr:sp>
        <xdr:sp macro="" textlink="">
          <xdr:nvSpPr>
            <xdr:cNvPr id="230" name="Rectangle 229">
              <a:extLst>
                <a:ext uri="{FF2B5EF4-FFF2-40B4-BE49-F238E27FC236}">
                  <a16:creationId xmlns:a16="http://schemas.microsoft.com/office/drawing/2014/main" id="{00000000-0008-0000-0700-0000E6000000}"/>
                </a:ext>
              </a:extLst>
            </xdr:cNvPr>
            <xdr:cNvSpPr/>
          </xdr:nvSpPr>
          <xdr:spPr>
            <a:xfrm>
              <a:off x="9915072" y="10123715"/>
              <a:ext cx="1977572" cy="474579"/>
            </a:xfrm>
            <a:prstGeom prst="rect">
              <a:avLst/>
            </a:prstGeom>
            <a:solidFill>
              <a:schemeClr val="bg1"/>
            </a:solidFill>
            <a:ln>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baseline="0">
                  <a:solidFill>
                    <a:schemeClr val="dk1"/>
                  </a:solidFill>
                  <a:effectLst/>
                  <a:latin typeface="Arial Narrow" panose="020B0606020202030204" pitchFamily="34" charset="0"/>
                  <a:ea typeface="+mn-ea"/>
                  <a:cs typeface="+mn-cs"/>
                </a:rPr>
                <a:t>District Municipalities</a:t>
              </a:r>
              <a:endParaRPr lang="en-ZA" sz="1100">
                <a:solidFill>
                  <a:schemeClr val="dk1"/>
                </a:solidFill>
                <a:latin typeface="Arial Narrow" panose="020B0606020202030204" pitchFamily="34" charset="0"/>
                <a:ea typeface="+mn-ea"/>
                <a:cs typeface="+mn-cs"/>
              </a:endParaRPr>
            </a:p>
          </xdr:txBody>
        </xdr:sp>
        <xdr:sp macro="" textlink="">
          <xdr:nvSpPr>
            <xdr:cNvPr id="231" name="Rectangle 230">
              <a:extLst>
                <a:ext uri="{FF2B5EF4-FFF2-40B4-BE49-F238E27FC236}">
                  <a16:creationId xmlns:a16="http://schemas.microsoft.com/office/drawing/2014/main" id="{00000000-0008-0000-0700-0000E7000000}"/>
                </a:ext>
              </a:extLst>
            </xdr:cNvPr>
            <xdr:cNvSpPr/>
          </xdr:nvSpPr>
          <xdr:spPr>
            <a:xfrm>
              <a:off x="12362543" y="10130971"/>
              <a:ext cx="1977572" cy="474579"/>
            </a:xfrm>
            <a:prstGeom prst="rect">
              <a:avLst/>
            </a:prstGeom>
            <a:solidFill>
              <a:schemeClr val="bg1"/>
            </a:solidFill>
            <a:ln>
              <a:solidFill>
                <a:schemeClr val="accent2">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baseline="0">
                  <a:solidFill>
                    <a:schemeClr val="dk1"/>
                  </a:solidFill>
                  <a:effectLst/>
                  <a:latin typeface="Arial Narrow" panose="020B0606020202030204" pitchFamily="34" charset="0"/>
                  <a:ea typeface="+mn-ea"/>
                  <a:cs typeface="+mn-cs"/>
                </a:rPr>
                <a:t>Metropolitan Municipalities</a:t>
              </a:r>
              <a:endParaRPr lang="en-ZA" sz="1100">
                <a:solidFill>
                  <a:schemeClr val="dk1"/>
                </a:solidFill>
                <a:latin typeface="Arial Narrow" panose="020B0606020202030204" pitchFamily="34" charset="0"/>
                <a:ea typeface="+mn-ea"/>
                <a:cs typeface="+mn-cs"/>
              </a:endParaRPr>
            </a:p>
          </xdr:txBody>
        </xdr:sp>
        <xdr:sp macro="" textlink="">
          <xdr:nvSpPr>
            <xdr:cNvPr id="232" name="Rectangle 231">
              <a:extLst>
                <a:ext uri="{FF2B5EF4-FFF2-40B4-BE49-F238E27FC236}">
                  <a16:creationId xmlns:a16="http://schemas.microsoft.com/office/drawing/2014/main" id="{00000000-0008-0000-0700-0000E8000000}"/>
                </a:ext>
              </a:extLst>
            </xdr:cNvPr>
            <xdr:cNvSpPr/>
          </xdr:nvSpPr>
          <xdr:spPr>
            <a:xfrm>
              <a:off x="5533572" y="9951357"/>
              <a:ext cx="1568902" cy="371928"/>
            </a:xfrm>
            <a:prstGeom prst="rect">
              <a:avLst/>
            </a:prstGeom>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cxnSp macro="">
          <xdr:nvCxnSpPr>
            <xdr:cNvPr id="234" name="Straight Connector 233">
              <a:extLst>
                <a:ext uri="{FF2B5EF4-FFF2-40B4-BE49-F238E27FC236}">
                  <a16:creationId xmlns:a16="http://schemas.microsoft.com/office/drawing/2014/main" id="{00000000-0008-0000-0700-0000EA000000}"/>
                </a:ext>
              </a:extLst>
            </xdr:cNvPr>
            <xdr:cNvCxnSpPr/>
          </xdr:nvCxnSpPr>
          <xdr:spPr>
            <a:xfrm flipV="1">
              <a:off x="7102929" y="9243786"/>
              <a:ext cx="7565571" cy="0"/>
            </a:xfrm>
            <a:prstGeom prst="line">
              <a:avLst/>
            </a:prstGeom>
          </xdr:spPr>
          <xdr:style>
            <a:lnRef idx="3">
              <a:schemeClr val="accent6"/>
            </a:lnRef>
            <a:fillRef idx="0">
              <a:schemeClr val="accent6"/>
            </a:fillRef>
            <a:effectRef idx="2">
              <a:schemeClr val="accent6"/>
            </a:effectRef>
            <a:fontRef idx="minor">
              <a:schemeClr val="tx1"/>
            </a:fontRef>
          </xdr:style>
        </xdr:cxnSp>
        <xdr:sp macro="" textlink="">
          <xdr:nvSpPr>
            <xdr:cNvPr id="236" name="Right Arrow Callout 235">
              <a:extLst>
                <a:ext uri="{FF2B5EF4-FFF2-40B4-BE49-F238E27FC236}">
                  <a16:creationId xmlns:a16="http://schemas.microsoft.com/office/drawing/2014/main" id="{00000000-0008-0000-0700-0000EC000000}"/>
                </a:ext>
              </a:extLst>
            </xdr:cNvPr>
            <xdr:cNvSpPr/>
          </xdr:nvSpPr>
          <xdr:spPr>
            <a:xfrm>
              <a:off x="5941786" y="10559143"/>
              <a:ext cx="1150258" cy="644072"/>
            </a:xfrm>
            <a:prstGeom prst="right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100">
                  <a:solidFill>
                    <a:schemeClr val="dk1"/>
                  </a:solidFill>
                  <a:effectLst/>
                  <a:latin typeface="Arial Narrow" panose="020B0606020202030204" pitchFamily="34" charset="0"/>
                  <a:ea typeface="+mn-ea"/>
                  <a:cs typeface="+mn-cs"/>
                </a:rPr>
                <a:t>Municipal</a:t>
              </a:r>
              <a:r>
                <a:rPr lang="en-US" sz="1100" baseline="0">
                  <a:solidFill>
                    <a:schemeClr val="dk1"/>
                  </a:solidFill>
                  <a:effectLst/>
                  <a:latin typeface="Arial Narrow" panose="020B0606020202030204" pitchFamily="34" charset="0"/>
                  <a:ea typeface="+mn-ea"/>
                  <a:cs typeface="+mn-cs"/>
                </a:rPr>
                <a:t> own revenues</a:t>
              </a:r>
              <a:endParaRPr lang="en-US" sz="1100">
                <a:latin typeface="Arial Narrow" panose="020B0606020202030204" pitchFamily="34" charset="0"/>
              </a:endParaRPr>
            </a:p>
          </xdr:txBody>
        </xdr:sp>
        <xdr:cxnSp macro="">
          <xdr:nvCxnSpPr>
            <xdr:cNvPr id="237" name="Straight Connector 236">
              <a:extLst>
                <a:ext uri="{FF2B5EF4-FFF2-40B4-BE49-F238E27FC236}">
                  <a16:creationId xmlns:a16="http://schemas.microsoft.com/office/drawing/2014/main" id="{00000000-0008-0000-0700-0000ED000000}"/>
                </a:ext>
              </a:extLst>
            </xdr:cNvPr>
            <xdr:cNvCxnSpPr/>
          </xdr:nvCxnSpPr>
          <xdr:spPr>
            <a:xfrm flipV="1">
              <a:off x="7111999" y="11602358"/>
              <a:ext cx="7567200" cy="0"/>
            </a:xfrm>
            <a:prstGeom prst="line">
              <a:avLst/>
            </a:prstGeom>
          </xdr:spPr>
          <xdr:style>
            <a:lnRef idx="3">
              <a:schemeClr val="accent6"/>
            </a:lnRef>
            <a:fillRef idx="0">
              <a:schemeClr val="accent6"/>
            </a:fillRef>
            <a:effectRef idx="2">
              <a:schemeClr val="accent6"/>
            </a:effectRef>
            <a:fontRef idx="minor">
              <a:schemeClr val="tx1"/>
            </a:fontRef>
          </xdr:style>
        </xdr:cxnSp>
        <xdr:cxnSp macro="">
          <xdr:nvCxnSpPr>
            <xdr:cNvPr id="249" name="Straight Arrow Connector 248">
              <a:extLst>
                <a:ext uri="{FF2B5EF4-FFF2-40B4-BE49-F238E27FC236}">
                  <a16:creationId xmlns:a16="http://schemas.microsoft.com/office/drawing/2014/main" id="{00000000-0008-0000-0700-0000F9000000}"/>
                </a:ext>
              </a:extLst>
            </xdr:cNvPr>
            <xdr:cNvCxnSpPr/>
          </xdr:nvCxnSpPr>
          <xdr:spPr>
            <a:xfrm flipH="1" flipV="1">
              <a:off x="14668500" y="9688286"/>
              <a:ext cx="2808000" cy="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253" name="Straight Arrow Connector 252">
              <a:extLst>
                <a:ext uri="{FF2B5EF4-FFF2-40B4-BE49-F238E27FC236}">
                  <a16:creationId xmlns:a16="http://schemas.microsoft.com/office/drawing/2014/main" id="{00000000-0008-0000-0700-0000FD000000}"/>
                </a:ext>
              </a:extLst>
            </xdr:cNvPr>
            <xdr:cNvCxnSpPr/>
          </xdr:nvCxnSpPr>
          <xdr:spPr>
            <a:xfrm flipH="1">
              <a:off x="14686644" y="10287000"/>
              <a:ext cx="8028000" cy="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272" name="Straight Arrow Connector 271">
              <a:extLst>
                <a:ext uri="{FF2B5EF4-FFF2-40B4-BE49-F238E27FC236}">
                  <a16:creationId xmlns:a16="http://schemas.microsoft.com/office/drawing/2014/main" id="{00000000-0008-0000-0700-000010010000}"/>
                </a:ext>
              </a:extLst>
            </xdr:cNvPr>
            <xdr:cNvCxnSpPr>
              <a:endCxn id="231" idx="2"/>
            </xdr:cNvCxnSpPr>
          </xdr:nvCxnSpPr>
          <xdr:spPr>
            <a:xfrm flipV="1">
              <a:off x="13341404" y="10605550"/>
              <a:ext cx="0" cy="358605"/>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276" name="Straight Connector 275">
              <a:extLst>
                <a:ext uri="{FF2B5EF4-FFF2-40B4-BE49-F238E27FC236}">
                  <a16:creationId xmlns:a16="http://schemas.microsoft.com/office/drawing/2014/main" id="{00000000-0008-0000-0700-000014010000}"/>
                </a:ext>
              </a:extLst>
            </xdr:cNvPr>
            <xdr:cNvCxnSpPr/>
          </xdr:nvCxnSpPr>
          <xdr:spPr>
            <a:xfrm flipV="1">
              <a:off x="13333933" y="10964155"/>
              <a:ext cx="5383626" cy="1"/>
            </a:xfrm>
            <a:prstGeom prst="line">
              <a:avLst/>
            </a:prstGeom>
          </xdr:spPr>
          <xdr:style>
            <a:lnRef idx="3">
              <a:schemeClr val="accent6"/>
            </a:lnRef>
            <a:fillRef idx="0">
              <a:schemeClr val="accent6"/>
            </a:fillRef>
            <a:effectRef idx="2">
              <a:schemeClr val="accent6"/>
            </a:effectRef>
            <a:fontRef idx="minor">
              <a:schemeClr val="tx1"/>
            </a:fontRef>
          </xdr:style>
        </xdr:cxnSp>
        <xdr:sp macro="" textlink="">
          <xdr:nvSpPr>
            <xdr:cNvPr id="282" name="Rectangle 281">
              <a:extLst>
                <a:ext uri="{FF2B5EF4-FFF2-40B4-BE49-F238E27FC236}">
                  <a16:creationId xmlns:a16="http://schemas.microsoft.com/office/drawing/2014/main" id="{00000000-0008-0000-0700-00001A010000}"/>
                </a:ext>
              </a:extLst>
            </xdr:cNvPr>
            <xdr:cNvSpPr/>
          </xdr:nvSpPr>
          <xdr:spPr>
            <a:xfrm>
              <a:off x="15148753" y="10646656"/>
              <a:ext cx="2030932" cy="295088"/>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000">
                  <a:latin typeface="Arial Narrow" panose="020B0606020202030204" pitchFamily="34" charset="0"/>
                </a:rPr>
                <a:t>Urban</a:t>
              </a:r>
              <a:r>
                <a:rPr lang="en-ZA" sz="1000" baseline="0">
                  <a:latin typeface="Arial Narrow" panose="020B0606020202030204" pitchFamily="34" charset="0"/>
                </a:rPr>
                <a:t> Settlements Development Grant</a:t>
              </a:r>
              <a:endParaRPr lang="en-ZA" sz="1000">
                <a:latin typeface="Arial Narrow" panose="020B0606020202030204" pitchFamily="34" charset="0"/>
              </a:endParaRPr>
            </a:p>
          </xdr:txBody>
        </xdr:sp>
        <xdr:cxnSp macro="">
          <xdr:nvCxnSpPr>
            <xdr:cNvPr id="283" name="Straight Connector 282">
              <a:extLst>
                <a:ext uri="{FF2B5EF4-FFF2-40B4-BE49-F238E27FC236}">
                  <a16:creationId xmlns:a16="http://schemas.microsoft.com/office/drawing/2014/main" id="{00000000-0008-0000-0700-00001B010000}"/>
                </a:ext>
              </a:extLst>
            </xdr:cNvPr>
            <xdr:cNvCxnSpPr/>
          </xdr:nvCxnSpPr>
          <xdr:spPr>
            <a:xfrm flipV="1">
              <a:off x="14678105" y="11360097"/>
              <a:ext cx="7026622" cy="2"/>
            </a:xfrm>
            <a:prstGeom prst="line">
              <a:avLst/>
            </a:prstGeom>
            <a:ln>
              <a:prstDash val="lgDash"/>
            </a:ln>
          </xdr:spPr>
          <xdr:style>
            <a:lnRef idx="3">
              <a:schemeClr val="accent6"/>
            </a:lnRef>
            <a:fillRef idx="0">
              <a:schemeClr val="accent6"/>
            </a:fillRef>
            <a:effectRef idx="2">
              <a:schemeClr val="accent6"/>
            </a:effectRef>
            <a:fontRef idx="minor">
              <a:schemeClr val="tx1"/>
            </a:fontRef>
          </xdr:style>
        </xdr:cxnSp>
        <xdr:cxnSp macro="">
          <xdr:nvCxnSpPr>
            <xdr:cNvPr id="297" name="Straight Connector 296">
              <a:extLst>
                <a:ext uri="{FF2B5EF4-FFF2-40B4-BE49-F238E27FC236}">
                  <a16:creationId xmlns:a16="http://schemas.microsoft.com/office/drawing/2014/main" id="{00000000-0008-0000-0700-000029010000}"/>
                </a:ext>
              </a:extLst>
            </xdr:cNvPr>
            <xdr:cNvCxnSpPr>
              <a:stCxn id="8" idx="4"/>
            </xdr:cNvCxnSpPr>
          </xdr:nvCxnSpPr>
          <xdr:spPr>
            <a:xfrm flipH="1">
              <a:off x="4778508" y="10117363"/>
              <a:ext cx="0" cy="1724586"/>
            </a:xfrm>
            <a:prstGeom prst="line">
              <a:avLst/>
            </a:prstGeom>
            <a:ln>
              <a:solidFill>
                <a:schemeClr val="accent2">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xnSp macro="">
          <xdr:nvCxnSpPr>
            <xdr:cNvPr id="298" name="Straight Connector 297">
              <a:extLst>
                <a:ext uri="{FF2B5EF4-FFF2-40B4-BE49-F238E27FC236}">
                  <a16:creationId xmlns:a16="http://schemas.microsoft.com/office/drawing/2014/main" id="{00000000-0008-0000-0700-00002A010000}"/>
                </a:ext>
              </a:extLst>
            </xdr:cNvPr>
            <xdr:cNvCxnSpPr/>
          </xdr:nvCxnSpPr>
          <xdr:spPr>
            <a:xfrm flipV="1">
              <a:off x="4769980" y="11847306"/>
              <a:ext cx="10019128" cy="8266"/>
            </a:xfrm>
            <a:prstGeom prst="line">
              <a:avLst/>
            </a:prstGeom>
            <a:ln>
              <a:solidFill>
                <a:schemeClr val="accent2">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xnSp macro="">
          <xdr:nvCxnSpPr>
            <xdr:cNvPr id="301" name="Straight Connector 300">
              <a:extLst>
                <a:ext uri="{FF2B5EF4-FFF2-40B4-BE49-F238E27FC236}">
                  <a16:creationId xmlns:a16="http://schemas.microsoft.com/office/drawing/2014/main" id="{00000000-0008-0000-0700-00002D010000}"/>
                </a:ext>
              </a:extLst>
            </xdr:cNvPr>
            <xdr:cNvCxnSpPr>
              <a:endCxn id="8" idx="0"/>
            </xdr:cNvCxnSpPr>
          </xdr:nvCxnSpPr>
          <xdr:spPr>
            <a:xfrm flipH="1">
              <a:off x="4789714" y="8793949"/>
              <a:ext cx="3735" cy="409014"/>
            </a:xfrm>
            <a:prstGeom prst="line">
              <a:avLst/>
            </a:prstGeom>
            <a:ln>
              <a:solidFill>
                <a:schemeClr val="accent2">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cxnSp macro="">
          <xdr:nvCxnSpPr>
            <xdr:cNvPr id="312" name="Straight Connector 311">
              <a:extLst>
                <a:ext uri="{FF2B5EF4-FFF2-40B4-BE49-F238E27FC236}">
                  <a16:creationId xmlns:a16="http://schemas.microsoft.com/office/drawing/2014/main" id="{00000000-0008-0000-0700-000038010000}"/>
                </a:ext>
              </a:extLst>
            </xdr:cNvPr>
            <xdr:cNvCxnSpPr/>
          </xdr:nvCxnSpPr>
          <xdr:spPr>
            <a:xfrm>
              <a:off x="14775222" y="8823831"/>
              <a:ext cx="0" cy="3036235"/>
            </a:xfrm>
            <a:prstGeom prst="line">
              <a:avLst/>
            </a:prstGeom>
            <a:ln>
              <a:solidFill>
                <a:schemeClr val="accent2">
                  <a:lumMod val="75000"/>
                </a:schemeClr>
              </a:solidFill>
              <a:prstDash val="sysDot"/>
            </a:ln>
          </xdr:spPr>
          <xdr:style>
            <a:lnRef idx="3">
              <a:schemeClr val="accent6"/>
            </a:lnRef>
            <a:fillRef idx="0">
              <a:schemeClr val="accent6"/>
            </a:fillRef>
            <a:effectRef idx="2">
              <a:schemeClr val="accent6"/>
            </a:effectRef>
            <a:fontRef idx="minor">
              <a:schemeClr val="tx1"/>
            </a:fontRef>
          </xdr:style>
        </xdr:cxnSp>
      </xdr:grpSp>
      <xdr:grpSp>
        <xdr:nvGrpSpPr>
          <xdr:cNvPr id="357" name="Group 356">
            <a:extLst>
              <a:ext uri="{FF2B5EF4-FFF2-40B4-BE49-F238E27FC236}">
                <a16:creationId xmlns:a16="http://schemas.microsoft.com/office/drawing/2014/main" id="{00000000-0008-0000-0700-000065010000}"/>
              </a:ext>
            </a:extLst>
          </xdr:cNvPr>
          <xdr:cNvGrpSpPr/>
        </xdr:nvGrpSpPr>
        <xdr:grpSpPr>
          <a:xfrm>
            <a:off x="1007663" y="11615057"/>
            <a:ext cx="21018639" cy="1849169"/>
            <a:chOff x="1007663" y="11615057"/>
            <a:chExt cx="21018639" cy="1849169"/>
          </a:xfrm>
        </xdr:grpSpPr>
        <xdr:sp macro="" textlink="">
          <xdr:nvSpPr>
            <xdr:cNvPr id="42" name="Pentagon 41">
              <a:extLst>
                <a:ext uri="{FF2B5EF4-FFF2-40B4-BE49-F238E27FC236}">
                  <a16:creationId xmlns:a16="http://schemas.microsoft.com/office/drawing/2014/main" id="{00000000-0008-0000-0700-00002A000000}"/>
                </a:ext>
              </a:extLst>
            </xdr:cNvPr>
            <xdr:cNvSpPr/>
          </xdr:nvSpPr>
          <xdr:spPr>
            <a:xfrm>
              <a:off x="1007663" y="12494687"/>
              <a:ext cx="1169498" cy="529318"/>
            </a:xfrm>
            <a:prstGeom prst="homePlate">
              <a:avLst/>
            </a:prstGeom>
            <a:solidFill>
              <a:srgbClr val="E086D3"/>
            </a:solidFill>
            <a:ln w="15875">
              <a:solidFill>
                <a:srgbClr val="CC00CC"/>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ZA" sz="1100">
                  <a:solidFill>
                    <a:schemeClr val="dk1"/>
                  </a:solidFill>
                  <a:effectLst/>
                  <a:latin typeface="Arial Narrow" panose="020B0606020202030204" pitchFamily="34" charset="0"/>
                  <a:ea typeface="+mn-ea"/>
                  <a:cs typeface="+mn-cs"/>
                </a:rPr>
                <a:t>Private</a:t>
              </a:r>
              <a:r>
                <a:rPr lang="en-ZA" sz="1100" baseline="0">
                  <a:solidFill>
                    <a:schemeClr val="dk1"/>
                  </a:solidFill>
                  <a:effectLst/>
                  <a:latin typeface="Arial Narrow" panose="020B0606020202030204" pitchFamily="34" charset="0"/>
                  <a:ea typeface="+mn-ea"/>
                  <a:cs typeface="+mn-cs"/>
                </a:rPr>
                <a:t> sector</a:t>
              </a:r>
              <a:endParaRPr lang="en-ZA" sz="1100">
                <a:latin typeface="Arial Narrow" panose="020B0606020202030204" pitchFamily="34" charset="0"/>
              </a:endParaRPr>
            </a:p>
          </xdr:txBody>
        </xdr:sp>
        <xdr:cxnSp macro="">
          <xdr:nvCxnSpPr>
            <xdr:cNvPr id="65" name="Straight Connector 64">
              <a:extLst>
                <a:ext uri="{FF2B5EF4-FFF2-40B4-BE49-F238E27FC236}">
                  <a16:creationId xmlns:a16="http://schemas.microsoft.com/office/drawing/2014/main" id="{00000000-0008-0000-0700-000041000000}"/>
                </a:ext>
              </a:extLst>
            </xdr:cNvPr>
            <xdr:cNvCxnSpPr/>
          </xdr:nvCxnSpPr>
          <xdr:spPr>
            <a:xfrm>
              <a:off x="1462349" y="12063389"/>
              <a:ext cx="12063151" cy="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xnSp macro="">
          <xdr:nvCxnSpPr>
            <xdr:cNvPr id="66" name="Straight Connector 65">
              <a:extLst>
                <a:ext uri="{FF2B5EF4-FFF2-40B4-BE49-F238E27FC236}">
                  <a16:creationId xmlns:a16="http://schemas.microsoft.com/office/drawing/2014/main" id="{00000000-0008-0000-0700-000042000000}"/>
                </a:ext>
              </a:extLst>
            </xdr:cNvPr>
            <xdr:cNvCxnSpPr/>
          </xdr:nvCxnSpPr>
          <xdr:spPr>
            <a:xfrm>
              <a:off x="1466706" y="13449109"/>
              <a:ext cx="12063600" cy="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xnSp macro="">
          <xdr:nvCxnSpPr>
            <xdr:cNvPr id="67" name="Straight Connector 66">
              <a:extLst>
                <a:ext uri="{FF2B5EF4-FFF2-40B4-BE49-F238E27FC236}">
                  <a16:creationId xmlns:a16="http://schemas.microsoft.com/office/drawing/2014/main" id="{00000000-0008-0000-0700-000043000000}"/>
                </a:ext>
              </a:extLst>
            </xdr:cNvPr>
            <xdr:cNvCxnSpPr/>
          </xdr:nvCxnSpPr>
          <xdr:spPr>
            <a:xfrm flipH="1">
              <a:off x="1460084" y="12052526"/>
              <a:ext cx="0" cy="43200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xnSp macro="">
          <xdr:nvCxnSpPr>
            <xdr:cNvPr id="69" name="Straight Connector 68">
              <a:extLst>
                <a:ext uri="{FF2B5EF4-FFF2-40B4-BE49-F238E27FC236}">
                  <a16:creationId xmlns:a16="http://schemas.microsoft.com/office/drawing/2014/main" id="{00000000-0008-0000-0700-000045000000}"/>
                </a:ext>
              </a:extLst>
            </xdr:cNvPr>
            <xdr:cNvCxnSpPr/>
          </xdr:nvCxnSpPr>
          <xdr:spPr>
            <a:xfrm>
              <a:off x="13525859" y="12060226"/>
              <a:ext cx="0" cy="140400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xnSp macro="">
          <xdr:nvCxnSpPr>
            <xdr:cNvPr id="333" name="Straight Connector 332">
              <a:extLst>
                <a:ext uri="{FF2B5EF4-FFF2-40B4-BE49-F238E27FC236}">
                  <a16:creationId xmlns:a16="http://schemas.microsoft.com/office/drawing/2014/main" id="{00000000-0008-0000-0700-00004D010000}"/>
                </a:ext>
              </a:extLst>
            </xdr:cNvPr>
            <xdr:cNvCxnSpPr/>
          </xdr:nvCxnSpPr>
          <xdr:spPr>
            <a:xfrm flipH="1" flipV="1">
              <a:off x="13525499" y="12972143"/>
              <a:ext cx="792000" cy="0"/>
            </a:xfrm>
            <a:prstGeom prst="line">
              <a:avLst/>
            </a:prstGeom>
            <a:ln>
              <a:solidFill>
                <a:srgbClr val="CC00CC"/>
              </a:solidFill>
              <a:prstDash val="solid"/>
              <a:headEnd type="none"/>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336" name="Straight Connector 335">
              <a:extLst>
                <a:ext uri="{FF2B5EF4-FFF2-40B4-BE49-F238E27FC236}">
                  <a16:creationId xmlns:a16="http://schemas.microsoft.com/office/drawing/2014/main" id="{00000000-0008-0000-0700-000050010000}"/>
                </a:ext>
              </a:extLst>
            </xdr:cNvPr>
            <xdr:cNvCxnSpPr/>
          </xdr:nvCxnSpPr>
          <xdr:spPr>
            <a:xfrm flipH="1" flipV="1">
              <a:off x="13534571" y="13226143"/>
              <a:ext cx="8491731" cy="0"/>
            </a:xfrm>
            <a:prstGeom prst="line">
              <a:avLst/>
            </a:prstGeom>
            <a:ln>
              <a:solidFill>
                <a:srgbClr val="CC00CC"/>
              </a:solidFill>
              <a:prstDash val="solid"/>
              <a:headEnd type="none"/>
              <a:tailEnd type="triangle"/>
            </a:ln>
          </xdr:spPr>
          <xdr:style>
            <a:lnRef idx="3">
              <a:schemeClr val="accent6"/>
            </a:lnRef>
            <a:fillRef idx="0">
              <a:schemeClr val="accent6"/>
            </a:fillRef>
            <a:effectRef idx="2">
              <a:schemeClr val="accent6"/>
            </a:effectRef>
            <a:fontRef idx="minor">
              <a:schemeClr val="tx1"/>
            </a:fontRef>
          </xdr:style>
        </xdr:cxnSp>
        <xdr:cxnSp macro="">
          <xdr:nvCxnSpPr>
            <xdr:cNvPr id="343" name="Straight Connector 342">
              <a:extLst>
                <a:ext uri="{FF2B5EF4-FFF2-40B4-BE49-F238E27FC236}">
                  <a16:creationId xmlns:a16="http://schemas.microsoft.com/office/drawing/2014/main" id="{00000000-0008-0000-0700-000057010000}"/>
                </a:ext>
              </a:extLst>
            </xdr:cNvPr>
            <xdr:cNvCxnSpPr/>
          </xdr:nvCxnSpPr>
          <xdr:spPr>
            <a:xfrm>
              <a:off x="14327414" y="11615057"/>
              <a:ext cx="0" cy="136800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grpSp>
    </xdr:grpSp>
    <xdr:clientData/>
  </xdr:twoCellAnchor>
  <xdr:twoCellAnchor>
    <xdr:from>
      <xdr:col>22</xdr:col>
      <xdr:colOff>117928</xdr:colOff>
      <xdr:row>33</xdr:row>
      <xdr:rowOff>163286</xdr:rowOff>
    </xdr:from>
    <xdr:to>
      <xdr:col>22</xdr:col>
      <xdr:colOff>117928</xdr:colOff>
      <xdr:row>69</xdr:row>
      <xdr:rowOff>109286</xdr:rowOff>
    </xdr:to>
    <xdr:cxnSp macro="">
      <xdr:nvCxnSpPr>
        <xdr:cNvPr id="347" name="Straight Connector 346">
          <a:extLst>
            <a:ext uri="{FF2B5EF4-FFF2-40B4-BE49-F238E27FC236}">
              <a16:creationId xmlns:a16="http://schemas.microsoft.com/office/drawing/2014/main" id="{00000000-0008-0000-0700-00005B010000}"/>
            </a:ext>
          </a:extLst>
        </xdr:cNvPr>
        <xdr:cNvCxnSpPr/>
      </xdr:nvCxnSpPr>
      <xdr:spPr>
        <a:xfrm>
          <a:off x="22016357" y="6413500"/>
          <a:ext cx="0" cy="680400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16</xdr:col>
      <xdr:colOff>508001</xdr:colOff>
      <xdr:row>33</xdr:row>
      <xdr:rowOff>172357</xdr:rowOff>
    </xdr:from>
    <xdr:to>
      <xdr:col>22</xdr:col>
      <xdr:colOff>114143</xdr:colOff>
      <xdr:row>33</xdr:row>
      <xdr:rowOff>172357</xdr:rowOff>
    </xdr:to>
    <xdr:cxnSp macro="">
      <xdr:nvCxnSpPr>
        <xdr:cNvPr id="349" name="Straight Connector 348">
          <a:extLst>
            <a:ext uri="{FF2B5EF4-FFF2-40B4-BE49-F238E27FC236}">
              <a16:creationId xmlns:a16="http://schemas.microsoft.com/office/drawing/2014/main" id="{00000000-0008-0000-0700-00005D010000}"/>
            </a:ext>
          </a:extLst>
        </xdr:cNvPr>
        <xdr:cNvCxnSpPr/>
      </xdr:nvCxnSpPr>
      <xdr:spPr>
        <a:xfrm flipH="1" flipV="1">
          <a:off x="15820572" y="6422571"/>
          <a:ext cx="6192000" cy="0"/>
        </a:xfrm>
        <a:prstGeom prst="line">
          <a:avLst/>
        </a:prstGeom>
        <a:ln>
          <a:solidFill>
            <a:srgbClr val="CC00CC"/>
          </a:solidFill>
          <a:prstDash val="solid"/>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16</xdr:col>
      <xdr:colOff>866586</xdr:colOff>
      <xdr:row>67</xdr:row>
      <xdr:rowOff>152686</xdr:rowOff>
    </xdr:from>
    <xdr:to>
      <xdr:col>19</xdr:col>
      <xdr:colOff>201773</xdr:colOff>
      <xdr:row>69</xdr:row>
      <xdr:rowOff>89647</xdr:rowOff>
    </xdr:to>
    <xdr:sp macro="" textlink="">
      <xdr:nvSpPr>
        <xdr:cNvPr id="352" name="Rectangle 351">
          <a:extLst>
            <a:ext uri="{FF2B5EF4-FFF2-40B4-BE49-F238E27FC236}">
              <a16:creationId xmlns:a16="http://schemas.microsoft.com/office/drawing/2014/main" id="{00000000-0008-0000-0700-000060010000}"/>
            </a:ext>
          </a:extLst>
        </xdr:cNvPr>
        <xdr:cNvSpPr/>
      </xdr:nvSpPr>
      <xdr:spPr>
        <a:xfrm flipH="1">
          <a:off x="16179157" y="12879900"/>
          <a:ext cx="2628116" cy="317961"/>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clientData/>
  </xdr:twoCellAnchor>
  <xdr:twoCellAnchor>
    <xdr:from>
      <xdr:col>18</xdr:col>
      <xdr:colOff>724646</xdr:colOff>
      <xdr:row>32</xdr:row>
      <xdr:rowOff>97117</xdr:rowOff>
    </xdr:from>
    <xdr:to>
      <xdr:col>21</xdr:col>
      <xdr:colOff>59833</xdr:colOff>
      <xdr:row>33</xdr:row>
      <xdr:rowOff>134470</xdr:rowOff>
    </xdr:to>
    <xdr:sp macro="" textlink="">
      <xdr:nvSpPr>
        <xdr:cNvPr id="353" name="Rectangle 352">
          <a:extLst>
            <a:ext uri="{FF2B5EF4-FFF2-40B4-BE49-F238E27FC236}">
              <a16:creationId xmlns:a16="http://schemas.microsoft.com/office/drawing/2014/main" id="{00000000-0008-0000-0700-000061010000}"/>
            </a:ext>
          </a:extLst>
        </xdr:cNvPr>
        <xdr:cNvSpPr/>
      </xdr:nvSpPr>
      <xdr:spPr>
        <a:xfrm flipH="1">
          <a:off x="18228234" y="6252882"/>
          <a:ext cx="2629717" cy="231588"/>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clientData/>
  </xdr:twoCellAnchor>
  <xdr:twoCellAnchor>
    <xdr:from>
      <xdr:col>21</xdr:col>
      <xdr:colOff>952540</xdr:colOff>
      <xdr:row>37</xdr:row>
      <xdr:rowOff>11176</xdr:rowOff>
    </xdr:from>
    <xdr:to>
      <xdr:col>22</xdr:col>
      <xdr:colOff>85952</xdr:colOff>
      <xdr:row>50</xdr:row>
      <xdr:rowOff>115834</xdr:rowOff>
    </xdr:to>
    <xdr:sp macro="" textlink="">
      <xdr:nvSpPr>
        <xdr:cNvPr id="354" name="Rectangle 353">
          <a:extLst>
            <a:ext uri="{FF2B5EF4-FFF2-40B4-BE49-F238E27FC236}">
              <a16:creationId xmlns:a16="http://schemas.microsoft.com/office/drawing/2014/main" id="{00000000-0008-0000-0700-000062010000}"/>
            </a:ext>
          </a:extLst>
        </xdr:cNvPr>
        <xdr:cNvSpPr/>
      </xdr:nvSpPr>
      <xdr:spPr>
        <a:xfrm rot="16200000" flipH="1">
          <a:off x="20551593" y="8337182"/>
          <a:ext cx="2629717" cy="231588"/>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7</xdr:col>
      <xdr:colOff>127000</xdr:colOff>
      <xdr:row>26</xdr:row>
      <xdr:rowOff>0</xdr:rowOff>
    </xdr:from>
    <xdr:ext cx="1447800"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2565400" y="1104900"/>
          <a:ext cx="14478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twoCellAnchor>
    <xdr:from>
      <xdr:col>0</xdr:col>
      <xdr:colOff>445288</xdr:colOff>
      <xdr:row>3</xdr:row>
      <xdr:rowOff>156104</xdr:rowOff>
    </xdr:from>
    <xdr:to>
      <xdr:col>23</xdr:col>
      <xdr:colOff>30859</xdr:colOff>
      <xdr:row>53</xdr:row>
      <xdr:rowOff>133404</xdr:rowOff>
    </xdr:to>
    <xdr:grpSp>
      <xdr:nvGrpSpPr>
        <xdr:cNvPr id="36" name="Group 35">
          <a:extLst>
            <a:ext uri="{FF2B5EF4-FFF2-40B4-BE49-F238E27FC236}">
              <a16:creationId xmlns:a16="http://schemas.microsoft.com/office/drawing/2014/main" id="{00000000-0008-0000-0800-000024000000}"/>
            </a:ext>
          </a:extLst>
        </xdr:cNvPr>
        <xdr:cNvGrpSpPr/>
      </xdr:nvGrpSpPr>
      <xdr:grpSpPr>
        <a:xfrm>
          <a:off x="445288" y="691885"/>
          <a:ext cx="14510056" cy="8906988"/>
          <a:chOff x="286539" y="695854"/>
          <a:chExt cx="13703738" cy="8973133"/>
        </a:xfrm>
      </xdr:grpSpPr>
      <xdr:sp macro="" textlink="">
        <xdr:nvSpPr>
          <xdr:cNvPr id="126" name="Rectangle 125">
            <a:extLst>
              <a:ext uri="{FF2B5EF4-FFF2-40B4-BE49-F238E27FC236}">
                <a16:creationId xmlns:a16="http://schemas.microsoft.com/office/drawing/2014/main" id="{00000000-0008-0000-0800-00007E000000}"/>
              </a:ext>
            </a:extLst>
          </xdr:cNvPr>
          <xdr:cNvSpPr/>
        </xdr:nvSpPr>
        <xdr:spPr>
          <a:xfrm rot="16200000">
            <a:off x="2813498" y="2171813"/>
            <a:ext cx="1054432" cy="409408"/>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50">
                <a:latin typeface="Arial Narrow" panose="020B0606020202030204" pitchFamily="34" charset="0"/>
              </a:rPr>
              <a:t>Annual</a:t>
            </a:r>
            <a:r>
              <a:rPr lang="en-ZA" sz="1050" baseline="0">
                <a:latin typeface="Arial Narrow" panose="020B0606020202030204" pitchFamily="34" charset="0"/>
              </a:rPr>
              <a:t> b</a:t>
            </a:r>
            <a:r>
              <a:rPr lang="en-ZA" sz="1050">
                <a:latin typeface="Arial Narrow" panose="020B0606020202030204" pitchFamily="34" charset="0"/>
              </a:rPr>
              <a:t>udget allocation</a:t>
            </a:r>
          </a:p>
        </xdr:txBody>
      </xdr:sp>
      <xdr:grpSp>
        <xdr:nvGrpSpPr>
          <xdr:cNvPr id="35" name="Group 34">
            <a:extLst>
              <a:ext uri="{FF2B5EF4-FFF2-40B4-BE49-F238E27FC236}">
                <a16:creationId xmlns:a16="http://schemas.microsoft.com/office/drawing/2014/main" id="{00000000-0008-0000-0800-000023000000}"/>
              </a:ext>
            </a:extLst>
          </xdr:cNvPr>
          <xdr:cNvGrpSpPr/>
        </xdr:nvGrpSpPr>
        <xdr:grpSpPr>
          <a:xfrm>
            <a:off x="286539" y="695854"/>
            <a:ext cx="13703738" cy="8973133"/>
            <a:chOff x="223039" y="695854"/>
            <a:chExt cx="13703738" cy="8973133"/>
          </a:xfrm>
        </xdr:grpSpPr>
        <xdr:grpSp>
          <xdr:nvGrpSpPr>
            <xdr:cNvPr id="32" name="Group 31">
              <a:extLst>
                <a:ext uri="{FF2B5EF4-FFF2-40B4-BE49-F238E27FC236}">
                  <a16:creationId xmlns:a16="http://schemas.microsoft.com/office/drawing/2014/main" id="{00000000-0008-0000-0800-000020000000}"/>
                </a:ext>
              </a:extLst>
            </xdr:cNvPr>
            <xdr:cNvGrpSpPr/>
          </xdr:nvGrpSpPr>
          <xdr:grpSpPr>
            <a:xfrm>
              <a:off x="563491" y="963083"/>
              <a:ext cx="6241593" cy="978958"/>
              <a:chOff x="563491" y="963083"/>
              <a:chExt cx="6241593" cy="978958"/>
            </a:xfrm>
          </xdr:grpSpPr>
          <xdr:cxnSp macro="">
            <xdr:nvCxnSpPr>
              <xdr:cNvPr id="67" name="Straight Connector 66">
                <a:extLst>
                  <a:ext uri="{FF2B5EF4-FFF2-40B4-BE49-F238E27FC236}">
                    <a16:creationId xmlns:a16="http://schemas.microsoft.com/office/drawing/2014/main" id="{00000000-0008-0000-0800-000043000000}"/>
                  </a:ext>
                </a:extLst>
              </xdr:cNvPr>
              <xdr:cNvCxnSpPr/>
            </xdr:nvCxnSpPr>
            <xdr:spPr>
              <a:xfrm flipV="1">
                <a:off x="563491" y="968605"/>
                <a:ext cx="6239104" cy="0"/>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70" name="Straight Connector 69">
                <a:extLst>
                  <a:ext uri="{FF2B5EF4-FFF2-40B4-BE49-F238E27FC236}">
                    <a16:creationId xmlns:a16="http://schemas.microsoft.com/office/drawing/2014/main" id="{00000000-0008-0000-0800-000046000000}"/>
                  </a:ext>
                </a:extLst>
              </xdr:cNvPr>
              <xdr:cNvCxnSpPr>
                <a:endCxn id="59" idx="0"/>
              </xdr:cNvCxnSpPr>
            </xdr:nvCxnSpPr>
            <xdr:spPr>
              <a:xfrm>
                <a:off x="6805084" y="963083"/>
                <a:ext cx="0" cy="978958"/>
              </a:xfrm>
              <a:prstGeom prst="line">
                <a:avLst/>
              </a:prstGeom>
            </xdr:spPr>
            <xdr:style>
              <a:lnRef idx="2">
                <a:schemeClr val="accent2"/>
              </a:lnRef>
              <a:fillRef idx="0">
                <a:schemeClr val="accent2"/>
              </a:fillRef>
              <a:effectRef idx="1">
                <a:schemeClr val="accent2"/>
              </a:effectRef>
              <a:fontRef idx="minor">
                <a:schemeClr val="tx1"/>
              </a:fontRef>
            </xdr:style>
          </xdr:cxnSp>
        </xdr:grpSp>
        <xdr:grpSp>
          <xdr:nvGrpSpPr>
            <xdr:cNvPr id="34" name="Group 33">
              <a:extLst>
                <a:ext uri="{FF2B5EF4-FFF2-40B4-BE49-F238E27FC236}">
                  <a16:creationId xmlns:a16="http://schemas.microsoft.com/office/drawing/2014/main" id="{00000000-0008-0000-0800-000022000000}"/>
                </a:ext>
              </a:extLst>
            </xdr:cNvPr>
            <xdr:cNvGrpSpPr/>
          </xdr:nvGrpSpPr>
          <xdr:grpSpPr>
            <a:xfrm>
              <a:off x="223039" y="695854"/>
              <a:ext cx="13703738" cy="8973133"/>
              <a:chOff x="233622" y="727604"/>
              <a:chExt cx="13703738" cy="8973133"/>
            </a:xfrm>
          </xdr:grpSpPr>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6443132" y="2782303"/>
                <a:ext cx="1965325" cy="605789"/>
              </a:xfrm>
              <a:prstGeom prst="rect">
                <a:avLst/>
              </a:prstGeom>
              <a:solidFill>
                <a:srgbClr val="FFC000"/>
              </a:solidFill>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a:latin typeface="Arial Narrow" panose="020B0606020202030204" pitchFamily="34" charset="0"/>
                  </a:rPr>
                  <a:t>Housing Development Agency</a:t>
                </a:r>
              </a:p>
            </xdr:txBody>
          </xdr:sp>
          <xdr:cxnSp macro="">
            <xdr:nvCxnSpPr>
              <xdr:cNvPr id="60" name="Straight Connector 59">
                <a:extLst>
                  <a:ext uri="{FF2B5EF4-FFF2-40B4-BE49-F238E27FC236}">
                    <a16:creationId xmlns:a16="http://schemas.microsoft.com/office/drawing/2014/main" id="{00000000-0008-0000-0800-00003C000000}"/>
                  </a:ext>
                </a:extLst>
              </xdr:cNvPr>
              <xdr:cNvCxnSpPr>
                <a:endCxn id="59" idx="1"/>
              </xdr:cNvCxnSpPr>
            </xdr:nvCxnSpPr>
            <xdr:spPr>
              <a:xfrm flipV="1">
                <a:off x="3585105" y="2204841"/>
                <a:ext cx="1955270" cy="0"/>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grpSp>
            <xdr:nvGrpSpPr>
              <xdr:cNvPr id="33" name="Group 32">
                <a:extLst>
                  <a:ext uri="{FF2B5EF4-FFF2-40B4-BE49-F238E27FC236}">
                    <a16:creationId xmlns:a16="http://schemas.microsoft.com/office/drawing/2014/main" id="{00000000-0008-0000-0800-000021000000}"/>
                  </a:ext>
                </a:extLst>
              </xdr:cNvPr>
              <xdr:cNvGrpSpPr/>
            </xdr:nvGrpSpPr>
            <xdr:grpSpPr>
              <a:xfrm>
                <a:off x="233622" y="727604"/>
                <a:ext cx="13703738" cy="8973133"/>
                <a:chOff x="233622" y="727604"/>
                <a:chExt cx="13703738" cy="8973133"/>
              </a:xfrm>
            </xdr:grpSpPr>
            <xdr:sp macro="" textlink="">
              <xdr:nvSpPr>
                <xdr:cNvPr id="96" name="Rectangle 95">
                  <a:extLst>
                    <a:ext uri="{FF2B5EF4-FFF2-40B4-BE49-F238E27FC236}">
                      <a16:creationId xmlns:a16="http://schemas.microsoft.com/office/drawing/2014/main" id="{00000000-0008-0000-0800-000060000000}"/>
                    </a:ext>
                  </a:extLst>
                </xdr:cNvPr>
                <xdr:cNvSpPr/>
              </xdr:nvSpPr>
              <xdr:spPr>
                <a:xfrm>
                  <a:off x="3553355" y="727604"/>
                  <a:ext cx="1578494" cy="211666"/>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grpSp>
              <xdr:nvGrpSpPr>
                <xdr:cNvPr id="30" name="Group 29">
                  <a:extLst>
                    <a:ext uri="{FF2B5EF4-FFF2-40B4-BE49-F238E27FC236}">
                      <a16:creationId xmlns:a16="http://schemas.microsoft.com/office/drawing/2014/main" id="{00000000-0008-0000-0800-00001E000000}"/>
                    </a:ext>
                  </a:extLst>
                </xdr:cNvPr>
                <xdr:cNvGrpSpPr/>
              </xdr:nvGrpSpPr>
              <xdr:grpSpPr>
                <a:xfrm>
                  <a:off x="233622" y="1005417"/>
                  <a:ext cx="13703738" cy="8695320"/>
                  <a:chOff x="233622" y="1005417"/>
                  <a:chExt cx="13703738" cy="8695320"/>
                </a:xfrm>
              </xdr:grpSpPr>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4836583" y="2935817"/>
                    <a:ext cx="1206933" cy="254172"/>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lang="en-US" sz="1100">
                        <a:latin typeface="Arial Narrow" panose="020B0606020202030204" pitchFamily="34" charset="0"/>
                      </a:rPr>
                      <a:t>Operational</a:t>
                    </a:r>
                    <a:r>
                      <a:rPr lang="en-US" sz="1100" baseline="0">
                        <a:latin typeface="Arial Narrow" panose="020B0606020202030204" pitchFamily="34" charset="0"/>
                      </a:rPr>
                      <a:t> </a:t>
                    </a:r>
                    <a:r>
                      <a:rPr lang="en-US" sz="1100">
                        <a:latin typeface="Arial Narrow" panose="020B0606020202030204" pitchFamily="34" charset="0"/>
                      </a:rPr>
                      <a:t>transfer</a:t>
                    </a:r>
                  </a:p>
                </xdr:txBody>
              </xdr:sp>
              <xdr:cxnSp macro="">
                <xdr:nvCxnSpPr>
                  <xdr:cNvPr id="13" name="Straight Connector 12">
                    <a:extLst>
                      <a:ext uri="{FF2B5EF4-FFF2-40B4-BE49-F238E27FC236}">
                        <a16:creationId xmlns:a16="http://schemas.microsoft.com/office/drawing/2014/main" id="{00000000-0008-0000-0800-00000D000000}"/>
                      </a:ext>
                    </a:extLst>
                  </xdr:cNvPr>
                  <xdr:cNvCxnSpPr/>
                </xdr:nvCxnSpPr>
                <xdr:spPr>
                  <a:xfrm flipV="1">
                    <a:off x="4601633" y="3243780"/>
                    <a:ext cx="1835150" cy="0"/>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cxnSp macro="">
                <xdr:nvCxnSpPr>
                  <xdr:cNvPr id="16" name="Straight Connector 15">
                    <a:extLst>
                      <a:ext uri="{FF2B5EF4-FFF2-40B4-BE49-F238E27FC236}">
                        <a16:creationId xmlns:a16="http://schemas.microsoft.com/office/drawing/2014/main" id="{00000000-0008-0000-0800-000010000000}"/>
                      </a:ext>
                    </a:extLst>
                  </xdr:cNvPr>
                  <xdr:cNvCxnSpPr>
                    <a:stCxn id="25" idx="2"/>
                    <a:endCxn id="24" idx="0"/>
                  </xdr:cNvCxnSpPr>
                </xdr:nvCxnSpPr>
                <xdr:spPr>
                  <a:xfrm>
                    <a:off x="3595080" y="1809967"/>
                    <a:ext cx="0" cy="1208400"/>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sp macro="" textlink="">
                <xdr:nvSpPr>
                  <xdr:cNvPr id="24" name="Rectangle 23">
                    <a:extLst>
                      <a:ext uri="{FF2B5EF4-FFF2-40B4-BE49-F238E27FC236}">
                        <a16:creationId xmlns:a16="http://schemas.microsoft.com/office/drawing/2014/main" id="{00000000-0008-0000-0800-000018000000}"/>
                      </a:ext>
                    </a:extLst>
                  </xdr:cNvPr>
                  <xdr:cNvSpPr/>
                </xdr:nvSpPr>
                <xdr:spPr>
                  <a:xfrm>
                    <a:off x="2601383" y="3018367"/>
                    <a:ext cx="1991626" cy="45664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Department of Human Settlements</a:t>
                    </a:r>
                    <a:endParaRPr lang="en-ZA" sz="1100">
                      <a:solidFill>
                        <a:schemeClr val="dk1"/>
                      </a:solidFill>
                      <a:latin typeface="Arial Narrow" panose="020B0606020202030204" pitchFamily="34" charset="0"/>
                      <a:ea typeface="+mn-ea"/>
                      <a:cs typeface="+mn-cs"/>
                    </a:endParaRPr>
                  </a:p>
                </xdr:txBody>
              </xdr:sp>
              <xdr:sp macro="" textlink="">
                <xdr:nvSpPr>
                  <xdr:cNvPr id="25" name="Rectangle 24">
                    <a:extLst>
                      <a:ext uri="{FF2B5EF4-FFF2-40B4-BE49-F238E27FC236}">
                        <a16:creationId xmlns:a16="http://schemas.microsoft.com/office/drawing/2014/main" id="{00000000-0008-0000-0800-000019000000}"/>
                      </a:ext>
                    </a:extLst>
                  </xdr:cNvPr>
                  <xdr:cNvSpPr/>
                </xdr:nvSpPr>
                <xdr:spPr>
                  <a:xfrm>
                    <a:off x="2601383" y="1354667"/>
                    <a:ext cx="1991626" cy="45530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Treasury</a:t>
                    </a:r>
                    <a:endParaRPr lang="en-ZA" sz="1100">
                      <a:solidFill>
                        <a:schemeClr val="dk1"/>
                      </a:solidFill>
                      <a:latin typeface="Arial Narrow" panose="020B0606020202030204" pitchFamily="34" charset="0"/>
                      <a:ea typeface="+mn-ea"/>
                      <a:cs typeface="+mn-cs"/>
                    </a:endParaRPr>
                  </a:p>
                </xdr:txBody>
              </xdr:sp>
              <xdr:cxnSp macro="">
                <xdr:nvCxnSpPr>
                  <xdr:cNvPr id="119" name="Straight Connector 118">
                    <a:extLst>
                      <a:ext uri="{FF2B5EF4-FFF2-40B4-BE49-F238E27FC236}">
                        <a16:creationId xmlns:a16="http://schemas.microsoft.com/office/drawing/2014/main" id="{00000000-0008-0000-0800-000077000000}"/>
                      </a:ext>
                    </a:extLst>
                  </xdr:cNvPr>
                  <xdr:cNvCxnSpPr/>
                </xdr:nvCxnSpPr>
                <xdr:spPr>
                  <a:xfrm flipV="1">
                    <a:off x="1586943" y="3246855"/>
                    <a:ext cx="1015797" cy="0"/>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135" name="Straight Connector 134">
                    <a:extLst>
                      <a:ext uri="{FF2B5EF4-FFF2-40B4-BE49-F238E27FC236}">
                        <a16:creationId xmlns:a16="http://schemas.microsoft.com/office/drawing/2014/main" id="{00000000-0008-0000-0800-000087000000}"/>
                      </a:ext>
                    </a:extLst>
                  </xdr:cNvPr>
                  <xdr:cNvCxnSpPr/>
                </xdr:nvCxnSpPr>
                <xdr:spPr>
                  <a:xfrm flipV="1">
                    <a:off x="8416396" y="3161771"/>
                    <a:ext cx="326646" cy="0"/>
                  </a:xfrm>
                  <a:prstGeom prst="line">
                    <a:avLst/>
                  </a:prstGeom>
                </xdr:spPr>
                <xdr:style>
                  <a:lnRef idx="2">
                    <a:schemeClr val="accent5"/>
                  </a:lnRef>
                  <a:fillRef idx="0">
                    <a:schemeClr val="accent5"/>
                  </a:fillRef>
                  <a:effectRef idx="1">
                    <a:schemeClr val="accent5"/>
                  </a:effectRef>
                  <a:fontRef idx="minor">
                    <a:schemeClr val="tx1"/>
                  </a:fontRef>
                </xdr:style>
              </xdr:cxnSp>
              <xdr:sp macro="" textlink="">
                <xdr:nvSpPr>
                  <xdr:cNvPr id="59" name="Rectangle 58">
                    <a:extLst>
                      <a:ext uri="{FF2B5EF4-FFF2-40B4-BE49-F238E27FC236}">
                        <a16:creationId xmlns:a16="http://schemas.microsoft.com/office/drawing/2014/main" id="{00000000-0008-0000-0800-00003B000000}"/>
                      </a:ext>
                    </a:extLst>
                  </xdr:cNvPr>
                  <xdr:cNvSpPr/>
                </xdr:nvSpPr>
                <xdr:spPr>
                  <a:xfrm>
                    <a:off x="5540375" y="1973791"/>
                    <a:ext cx="2572246" cy="464746"/>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National </a:t>
                    </a:r>
                    <a:r>
                      <a:rPr lang="en-ZA" sz="1100" baseline="0">
                        <a:solidFill>
                          <a:schemeClr val="dk1"/>
                        </a:solidFill>
                        <a:effectLst/>
                        <a:latin typeface="Arial Narrow" panose="020B0606020202030204" pitchFamily="34" charset="0"/>
                        <a:ea typeface="+mn-ea"/>
                        <a:cs typeface="+mn-cs"/>
                      </a:rPr>
                      <a:t>Departmet of Coorperative Governance and Traditional Affairs</a:t>
                    </a:r>
                    <a:endParaRPr lang="en-ZA" sz="1100">
                      <a:solidFill>
                        <a:schemeClr val="dk1"/>
                      </a:solidFill>
                      <a:latin typeface="Arial Narrow" panose="020B0606020202030204" pitchFamily="34" charset="0"/>
                      <a:ea typeface="+mn-ea"/>
                      <a:cs typeface="+mn-cs"/>
                    </a:endParaRPr>
                  </a:p>
                </xdr:txBody>
              </xdr:sp>
              <xdr:sp macro="" textlink="">
                <xdr:nvSpPr>
                  <xdr:cNvPr id="64" name="Rectangle 63">
                    <a:extLst>
                      <a:ext uri="{FF2B5EF4-FFF2-40B4-BE49-F238E27FC236}">
                        <a16:creationId xmlns:a16="http://schemas.microsoft.com/office/drawing/2014/main" id="{00000000-0008-0000-0800-000040000000}"/>
                      </a:ext>
                    </a:extLst>
                  </xdr:cNvPr>
                  <xdr:cNvSpPr/>
                </xdr:nvSpPr>
                <xdr:spPr>
                  <a:xfrm>
                    <a:off x="3773237" y="1867679"/>
                    <a:ext cx="1589867" cy="29132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050">
                        <a:latin typeface="Arial Narrow" panose="020B0606020202030204" pitchFamily="34" charset="0"/>
                      </a:rPr>
                      <a:t>Annual</a:t>
                    </a:r>
                    <a:r>
                      <a:rPr lang="en-ZA" sz="1050" baseline="0">
                        <a:latin typeface="Arial Narrow" panose="020B0606020202030204" pitchFamily="34" charset="0"/>
                      </a:rPr>
                      <a:t> b</a:t>
                    </a:r>
                    <a:r>
                      <a:rPr lang="en-ZA" sz="1050">
                        <a:latin typeface="Arial Narrow" panose="020B0606020202030204" pitchFamily="34" charset="0"/>
                      </a:rPr>
                      <a:t>udget allocation</a:t>
                    </a:r>
                  </a:p>
                </xdr:txBody>
              </xdr:sp>
              <xdr:grpSp>
                <xdr:nvGrpSpPr>
                  <xdr:cNvPr id="29" name="Group 28">
                    <a:extLst>
                      <a:ext uri="{FF2B5EF4-FFF2-40B4-BE49-F238E27FC236}">
                        <a16:creationId xmlns:a16="http://schemas.microsoft.com/office/drawing/2014/main" id="{00000000-0008-0000-0800-00001D000000}"/>
                      </a:ext>
                    </a:extLst>
                  </xdr:cNvPr>
                  <xdr:cNvGrpSpPr/>
                </xdr:nvGrpSpPr>
                <xdr:grpSpPr>
                  <a:xfrm>
                    <a:off x="233622" y="1005417"/>
                    <a:ext cx="13703738" cy="8695320"/>
                    <a:chOff x="233622" y="1005417"/>
                    <a:chExt cx="13703738" cy="8695320"/>
                  </a:xfrm>
                </xdr:grpSpPr>
                <xdr:grpSp>
                  <xdr:nvGrpSpPr>
                    <xdr:cNvPr id="12" name="Group 11">
                      <a:extLst>
                        <a:ext uri="{FF2B5EF4-FFF2-40B4-BE49-F238E27FC236}">
                          <a16:creationId xmlns:a16="http://schemas.microsoft.com/office/drawing/2014/main" id="{00000000-0008-0000-0800-00000C000000}"/>
                        </a:ext>
                      </a:extLst>
                    </xdr:cNvPr>
                    <xdr:cNvGrpSpPr/>
                  </xdr:nvGrpSpPr>
                  <xdr:grpSpPr>
                    <a:xfrm>
                      <a:off x="11945734" y="2313680"/>
                      <a:ext cx="1991626" cy="875903"/>
                      <a:chOff x="9848606" y="1099039"/>
                      <a:chExt cx="1981856" cy="912538"/>
                    </a:xfrm>
                  </xdr:grpSpPr>
                  <xdr:sp macro="" textlink="">
                    <xdr:nvSpPr>
                      <xdr:cNvPr id="142" name="Rectangle 141">
                        <a:extLst>
                          <a:ext uri="{FF2B5EF4-FFF2-40B4-BE49-F238E27FC236}">
                            <a16:creationId xmlns:a16="http://schemas.microsoft.com/office/drawing/2014/main" id="{00000000-0008-0000-0800-00008E000000}"/>
                          </a:ext>
                        </a:extLst>
                      </xdr:cNvPr>
                      <xdr:cNvSpPr/>
                    </xdr:nvSpPr>
                    <xdr:spPr>
                      <a:xfrm>
                        <a:off x="9848606" y="1099039"/>
                        <a:ext cx="1981856" cy="482488"/>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baseline="0">
                            <a:solidFill>
                              <a:schemeClr val="dk1"/>
                            </a:solidFill>
                            <a:effectLst/>
                            <a:latin typeface="Arial Narrow" panose="020B0606020202030204" pitchFamily="34" charset="0"/>
                            <a:ea typeface="+mn-ea"/>
                            <a:cs typeface="+mn-cs"/>
                          </a:rPr>
                          <a:t>Department of Rural Development and Land Reform</a:t>
                        </a:r>
                        <a:endParaRPr lang="en-ZA" sz="1100">
                          <a:solidFill>
                            <a:schemeClr val="dk1"/>
                          </a:solidFill>
                          <a:latin typeface="Arial Narrow" panose="020B0606020202030204" pitchFamily="34" charset="0"/>
                          <a:ea typeface="+mn-ea"/>
                          <a:cs typeface="+mn-cs"/>
                        </a:endParaRPr>
                      </a:p>
                    </xdr:txBody>
                  </xdr:sp>
                  <xdr:sp macro="" textlink="">
                    <xdr:nvSpPr>
                      <xdr:cNvPr id="143" name="Rectangle 142">
                        <a:extLst>
                          <a:ext uri="{FF2B5EF4-FFF2-40B4-BE49-F238E27FC236}">
                            <a16:creationId xmlns:a16="http://schemas.microsoft.com/office/drawing/2014/main" id="{00000000-0008-0000-0800-00008F000000}"/>
                          </a:ext>
                        </a:extLst>
                      </xdr:cNvPr>
                      <xdr:cNvSpPr/>
                    </xdr:nvSpPr>
                    <xdr:spPr>
                      <a:xfrm>
                        <a:off x="10094668" y="1533809"/>
                        <a:ext cx="1491030" cy="477768"/>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Deeds</a:t>
                        </a:r>
                        <a:r>
                          <a:rPr lang="en-ZA" sz="1100" baseline="0">
                            <a:solidFill>
                              <a:schemeClr val="dk1"/>
                            </a:solidFill>
                            <a:latin typeface="Arial Narrow" panose="020B0606020202030204" pitchFamily="34" charset="0"/>
                            <a:ea typeface="+mn-ea"/>
                            <a:cs typeface="+mn-cs"/>
                          </a:rPr>
                          <a:t> office/registry</a:t>
                        </a:r>
                        <a:endParaRPr lang="en-ZA" sz="1100">
                          <a:solidFill>
                            <a:schemeClr val="dk1"/>
                          </a:solidFill>
                          <a:latin typeface="Arial Narrow" panose="020B0606020202030204" pitchFamily="34" charset="0"/>
                          <a:ea typeface="+mn-ea"/>
                          <a:cs typeface="+mn-cs"/>
                        </a:endParaRPr>
                      </a:p>
                    </xdr:txBody>
                  </xdr:sp>
                </xdr:grpSp>
                <xdr:cxnSp macro="">
                  <xdr:nvCxnSpPr>
                    <xdr:cNvPr id="144" name="Straight Connector 143">
                      <a:extLst>
                        <a:ext uri="{FF2B5EF4-FFF2-40B4-BE49-F238E27FC236}">
                          <a16:creationId xmlns:a16="http://schemas.microsoft.com/office/drawing/2014/main" id="{00000000-0008-0000-0800-000090000000}"/>
                        </a:ext>
                      </a:extLst>
                    </xdr:cNvPr>
                    <xdr:cNvCxnSpPr/>
                  </xdr:nvCxnSpPr>
                  <xdr:spPr>
                    <a:xfrm flipH="1" flipV="1">
                      <a:off x="8424334" y="2973917"/>
                      <a:ext cx="3763538" cy="0"/>
                    </a:xfrm>
                    <a:prstGeom prst="line">
                      <a:avLst/>
                    </a:prstGeom>
                    <a:ln>
                      <a:headEnd type="triangle" w="med" len="med"/>
                      <a:tailEnd type="none" w="med" len="med"/>
                    </a:ln>
                  </xdr:spPr>
                  <xdr:style>
                    <a:lnRef idx="2">
                      <a:schemeClr val="accent5"/>
                    </a:lnRef>
                    <a:fillRef idx="0">
                      <a:schemeClr val="accent5"/>
                    </a:fillRef>
                    <a:effectRef idx="1">
                      <a:schemeClr val="accent5"/>
                    </a:effectRef>
                    <a:fontRef idx="minor">
                      <a:schemeClr val="tx1"/>
                    </a:fontRef>
                  </xdr:style>
                </xdr:cxnSp>
                <xdr:sp macro="" textlink="">
                  <xdr:nvSpPr>
                    <xdr:cNvPr id="56" name="TextBox 55">
                      <a:extLst>
                        <a:ext uri="{FF2B5EF4-FFF2-40B4-BE49-F238E27FC236}">
                          <a16:creationId xmlns:a16="http://schemas.microsoft.com/office/drawing/2014/main" id="{00000000-0008-0000-0800-000038000000}"/>
                        </a:ext>
                      </a:extLst>
                    </xdr:cNvPr>
                    <xdr:cNvSpPr txBox="1"/>
                  </xdr:nvSpPr>
                  <xdr:spPr>
                    <a:xfrm>
                      <a:off x="8666936" y="2681653"/>
                      <a:ext cx="3045834" cy="254172"/>
                    </a:xfrm>
                    <a:prstGeom prst="rect">
                      <a:avLst/>
                    </a:prstGeom>
                    <a:solidFill>
                      <a:srgbClr val="FF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lang="en-US" sz="1100">
                          <a:latin typeface="Arial Narrow" panose="020B0606020202030204" pitchFamily="34" charset="0"/>
                        </a:rPr>
                        <a:t>Payment</a:t>
                      </a:r>
                      <a:r>
                        <a:rPr lang="en-US" sz="1100" baseline="0">
                          <a:latin typeface="Arial Narrow" panose="020B0606020202030204" pitchFamily="34" charset="0"/>
                        </a:rPr>
                        <a:t> for deeds registration &amp; or conveyancing costs</a:t>
                      </a:r>
                      <a:endParaRPr lang="en-US" sz="1100">
                        <a:latin typeface="Arial Narrow" panose="020B0606020202030204" pitchFamily="34" charset="0"/>
                      </a:endParaRPr>
                    </a:p>
                  </xdr:txBody>
                </xdr:sp>
                <xdr:sp macro="" textlink="">
                  <xdr:nvSpPr>
                    <xdr:cNvPr id="95" name="Rectangle 94">
                      <a:extLst>
                        <a:ext uri="{FF2B5EF4-FFF2-40B4-BE49-F238E27FC236}">
                          <a16:creationId xmlns:a16="http://schemas.microsoft.com/office/drawing/2014/main" id="{00000000-0008-0000-0800-00005F000000}"/>
                        </a:ext>
                      </a:extLst>
                    </xdr:cNvPr>
                    <xdr:cNvSpPr/>
                  </xdr:nvSpPr>
                  <xdr:spPr>
                    <a:xfrm rot="16200000">
                      <a:off x="-402167" y="3730625"/>
                      <a:ext cx="1549390" cy="277812"/>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grpSp>
                  <xdr:nvGrpSpPr>
                    <xdr:cNvPr id="28" name="Group 27">
                      <a:extLst>
                        <a:ext uri="{FF2B5EF4-FFF2-40B4-BE49-F238E27FC236}">
                          <a16:creationId xmlns:a16="http://schemas.microsoft.com/office/drawing/2014/main" id="{00000000-0008-0000-0800-00001C000000}"/>
                        </a:ext>
                      </a:extLst>
                    </xdr:cNvPr>
                    <xdr:cNvGrpSpPr/>
                  </xdr:nvGrpSpPr>
                  <xdr:grpSpPr>
                    <a:xfrm>
                      <a:off x="579437" y="1005417"/>
                      <a:ext cx="8158409" cy="8695320"/>
                      <a:chOff x="579437" y="994834"/>
                      <a:chExt cx="8158409" cy="8695320"/>
                    </a:xfrm>
                  </xdr:grpSpPr>
                  <xdr:cxnSp macro="">
                    <xdr:nvCxnSpPr>
                      <xdr:cNvPr id="120" name="Straight Connector 119">
                        <a:extLst>
                          <a:ext uri="{FF2B5EF4-FFF2-40B4-BE49-F238E27FC236}">
                            <a16:creationId xmlns:a16="http://schemas.microsoft.com/office/drawing/2014/main" id="{00000000-0008-0000-0800-000078000000}"/>
                          </a:ext>
                        </a:extLst>
                      </xdr:cNvPr>
                      <xdr:cNvCxnSpPr/>
                    </xdr:nvCxnSpPr>
                    <xdr:spPr>
                      <a:xfrm flipV="1">
                        <a:off x="1587360" y="7091528"/>
                        <a:ext cx="1015797" cy="0"/>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cxnSp macro="">
                    <xdr:nvCxnSpPr>
                      <xdr:cNvPr id="77" name="Straight Connector 76">
                        <a:extLst>
                          <a:ext uri="{FF2B5EF4-FFF2-40B4-BE49-F238E27FC236}">
                            <a16:creationId xmlns:a16="http://schemas.microsoft.com/office/drawing/2014/main" id="{00000000-0008-0000-0800-00004D000000}"/>
                          </a:ext>
                        </a:extLst>
                      </xdr:cNvPr>
                      <xdr:cNvCxnSpPr/>
                    </xdr:nvCxnSpPr>
                    <xdr:spPr>
                      <a:xfrm flipV="1">
                        <a:off x="579437" y="7551208"/>
                        <a:ext cx="1699937" cy="0"/>
                      </a:xfrm>
                      <a:prstGeom prst="line">
                        <a:avLst/>
                      </a:prstGeom>
                    </xdr:spPr>
                    <xdr:style>
                      <a:lnRef idx="2">
                        <a:schemeClr val="accent2"/>
                      </a:lnRef>
                      <a:fillRef idx="0">
                        <a:schemeClr val="accent2"/>
                      </a:fillRef>
                      <a:effectRef idx="1">
                        <a:schemeClr val="accent2"/>
                      </a:effectRef>
                      <a:fontRef idx="minor">
                        <a:schemeClr val="tx1"/>
                      </a:fontRef>
                    </xdr:style>
                  </xdr:cxnSp>
                  <xdr:grpSp>
                    <xdr:nvGrpSpPr>
                      <xdr:cNvPr id="27" name="Group 26">
                        <a:extLst>
                          <a:ext uri="{FF2B5EF4-FFF2-40B4-BE49-F238E27FC236}">
                            <a16:creationId xmlns:a16="http://schemas.microsoft.com/office/drawing/2014/main" id="{00000000-0008-0000-0800-00001B000000}"/>
                          </a:ext>
                        </a:extLst>
                      </xdr:cNvPr>
                      <xdr:cNvGrpSpPr/>
                    </xdr:nvGrpSpPr>
                    <xdr:grpSpPr>
                      <a:xfrm>
                        <a:off x="587376" y="994834"/>
                        <a:ext cx="8150470" cy="8695320"/>
                        <a:chOff x="587376" y="994834"/>
                        <a:chExt cx="8150470" cy="8695320"/>
                      </a:xfrm>
                    </xdr:grpSpPr>
                    <xdr:cxnSp macro="">
                      <xdr:nvCxnSpPr>
                        <xdr:cNvPr id="134" name="Straight Connector 133">
                          <a:extLst>
                            <a:ext uri="{FF2B5EF4-FFF2-40B4-BE49-F238E27FC236}">
                              <a16:creationId xmlns:a16="http://schemas.microsoft.com/office/drawing/2014/main" id="{00000000-0008-0000-0800-000086000000}"/>
                            </a:ext>
                          </a:extLst>
                        </xdr:cNvPr>
                        <xdr:cNvCxnSpPr/>
                      </xdr:nvCxnSpPr>
                      <xdr:spPr>
                        <a:xfrm>
                          <a:off x="8233833" y="3373438"/>
                          <a:ext cx="7938" cy="4080834"/>
                        </a:xfrm>
                        <a:prstGeom prst="line">
                          <a:avLst/>
                        </a:prstGeom>
                      </xdr:spPr>
                      <xdr:style>
                        <a:lnRef idx="2">
                          <a:schemeClr val="accent5"/>
                        </a:lnRef>
                        <a:fillRef idx="0">
                          <a:schemeClr val="accent5"/>
                        </a:fillRef>
                        <a:effectRef idx="1">
                          <a:schemeClr val="accent5"/>
                        </a:effectRef>
                        <a:fontRef idx="minor">
                          <a:schemeClr val="tx1"/>
                        </a:fontRef>
                      </xdr:style>
                    </xdr:cxnSp>
                    <xdr:grpSp>
                      <xdr:nvGrpSpPr>
                        <xdr:cNvPr id="26" name="Group 25">
                          <a:extLst>
                            <a:ext uri="{FF2B5EF4-FFF2-40B4-BE49-F238E27FC236}">
                              <a16:creationId xmlns:a16="http://schemas.microsoft.com/office/drawing/2014/main" id="{00000000-0008-0000-0800-00001A000000}"/>
                            </a:ext>
                          </a:extLst>
                        </xdr:cNvPr>
                        <xdr:cNvGrpSpPr/>
                      </xdr:nvGrpSpPr>
                      <xdr:grpSpPr>
                        <a:xfrm>
                          <a:off x="587376" y="994834"/>
                          <a:ext cx="8150470" cy="8695320"/>
                          <a:chOff x="587376" y="994834"/>
                          <a:chExt cx="8150470" cy="8695320"/>
                        </a:xfrm>
                      </xdr:grpSpPr>
                      <xdr:sp macro="" textlink="">
                        <xdr:nvSpPr>
                          <xdr:cNvPr id="54" name="Rectangle 53">
                            <a:extLst>
                              <a:ext uri="{FF2B5EF4-FFF2-40B4-BE49-F238E27FC236}">
                                <a16:creationId xmlns:a16="http://schemas.microsoft.com/office/drawing/2014/main" id="{00000000-0008-0000-0800-000036000000}"/>
                              </a:ext>
                            </a:extLst>
                          </xdr:cNvPr>
                          <xdr:cNvSpPr/>
                        </xdr:nvSpPr>
                        <xdr:spPr>
                          <a:xfrm rot="16200000">
                            <a:off x="6758782" y="5771887"/>
                            <a:ext cx="2596354" cy="250334"/>
                          </a:xfrm>
                          <a:prstGeom prst="rect">
                            <a:avLst/>
                          </a:prstGeom>
                          <a:solidFill>
                            <a:srgbClr val="FF0000"/>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Zoning</a:t>
                            </a:r>
                            <a:r>
                              <a:rPr lang="en-ZA" sz="1100" baseline="0">
                                <a:latin typeface="Arial Narrow" panose="020B0606020202030204" pitchFamily="34" charset="0"/>
                              </a:rPr>
                              <a:t> application fees,  </a:t>
                            </a:r>
                            <a:endParaRPr lang="en-ZA" sz="1100">
                              <a:latin typeface="Arial Narrow" panose="020B0606020202030204" pitchFamily="34" charset="0"/>
                            </a:endParaRPr>
                          </a:p>
                        </xdr:txBody>
                      </xdr:sp>
                      <xdr:grpSp>
                        <xdr:nvGrpSpPr>
                          <xdr:cNvPr id="23" name="Group 22">
                            <a:extLst>
                              <a:ext uri="{FF2B5EF4-FFF2-40B4-BE49-F238E27FC236}">
                                <a16:creationId xmlns:a16="http://schemas.microsoft.com/office/drawing/2014/main" id="{00000000-0008-0000-0800-000017000000}"/>
                              </a:ext>
                            </a:extLst>
                          </xdr:cNvPr>
                          <xdr:cNvGrpSpPr/>
                        </xdr:nvGrpSpPr>
                        <xdr:grpSpPr>
                          <a:xfrm>
                            <a:off x="587376" y="994834"/>
                            <a:ext cx="8150470" cy="8695320"/>
                            <a:chOff x="587376" y="994834"/>
                            <a:chExt cx="8150470" cy="8695320"/>
                          </a:xfrm>
                        </xdr:grpSpPr>
                        <xdr:cxnSp macro="">
                          <xdr:nvCxnSpPr>
                            <xdr:cNvPr id="15" name="Straight Connector 14">
                              <a:extLst>
                                <a:ext uri="{FF2B5EF4-FFF2-40B4-BE49-F238E27FC236}">
                                  <a16:creationId xmlns:a16="http://schemas.microsoft.com/office/drawing/2014/main" id="{00000000-0008-0000-0800-00000F000000}"/>
                                </a:ext>
                              </a:extLst>
                            </xdr:cNvPr>
                            <xdr:cNvCxnSpPr>
                              <a:stCxn id="24" idx="2"/>
                            </xdr:cNvCxnSpPr>
                          </xdr:nvCxnSpPr>
                          <xdr:spPr>
                            <a:xfrm>
                              <a:off x="3595080" y="3475007"/>
                              <a:ext cx="0" cy="2217200"/>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grpSp>
                          <xdr:nvGrpSpPr>
                            <xdr:cNvPr id="22" name="Group 21">
                              <a:extLst>
                                <a:ext uri="{FF2B5EF4-FFF2-40B4-BE49-F238E27FC236}">
                                  <a16:creationId xmlns:a16="http://schemas.microsoft.com/office/drawing/2014/main" id="{00000000-0008-0000-0800-000016000000}"/>
                                </a:ext>
                              </a:extLst>
                            </xdr:cNvPr>
                            <xdr:cNvGrpSpPr/>
                          </xdr:nvGrpSpPr>
                          <xdr:grpSpPr>
                            <a:xfrm>
                              <a:off x="587376" y="994834"/>
                              <a:ext cx="8150470" cy="8695320"/>
                              <a:chOff x="587376" y="994834"/>
                              <a:chExt cx="8150470" cy="8695320"/>
                            </a:xfrm>
                          </xdr:grpSpPr>
                          <xdr:sp macro="" textlink="">
                            <xdr:nvSpPr>
                              <xdr:cNvPr id="116" name="TextBox 115">
                                <a:extLst>
                                  <a:ext uri="{FF2B5EF4-FFF2-40B4-BE49-F238E27FC236}">
                                    <a16:creationId xmlns:a16="http://schemas.microsoft.com/office/drawing/2014/main" id="{00000000-0008-0000-0800-000074000000}"/>
                                  </a:ext>
                                </a:extLst>
                              </xdr:cNvPr>
                              <xdr:cNvSpPr txBox="1"/>
                            </xdr:nvSpPr>
                            <xdr:spPr>
                              <a:xfrm>
                                <a:off x="4720217" y="6816579"/>
                                <a:ext cx="2345558" cy="20812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ctr"/>
                                <a:r>
                                  <a:rPr lang="en-US" sz="1100">
                                    <a:solidFill>
                                      <a:schemeClr val="dk1"/>
                                    </a:solidFill>
                                    <a:latin typeface="Arial Narrow" panose="020B0606020202030204" pitchFamily="34" charset="0"/>
                                    <a:ea typeface="+mn-ea"/>
                                    <a:cs typeface="+mn-cs"/>
                                  </a:rPr>
                                  <a:t>Urban Settlements Development Grant</a:t>
                                </a:r>
                              </a:p>
                            </xdr:txBody>
                          </xdr:sp>
                          <xdr:grpSp>
                            <xdr:nvGrpSpPr>
                              <xdr:cNvPr id="21" name="Group 20">
                                <a:extLst>
                                  <a:ext uri="{FF2B5EF4-FFF2-40B4-BE49-F238E27FC236}">
                                    <a16:creationId xmlns:a16="http://schemas.microsoft.com/office/drawing/2014/main" id="{00000000-0008-0000-0800-000015000000}"/>
                                  </a:ext>
                                </a:extLst>
                              </xdr:cNvPr>
                              <xdr:cNvGrpSpPr/>
                            </xdr:nvGrpSpPr>
                            <xdr:grpSpPr>
                              <a:xfrm>
                                <a:off x="587376" y="994834"/>
                                <a:ext cx="8150470" cy="8695320"/>
                                <a:chOff x="587376" y="994834"/>
                                <a:chExt cx="8150470" cy="8695320"/>
                              </a:xfrm>
                            </xdr:grpSpPr>
                            <xdr:sp macro="" textlink="">
                              <xdr:nvSpPr>
                                <xdr:cNvPr id="117" name="TextBox 116">
                                  <a:extLst>
                                    <a:ext uri="{FF2B5EF4-FFF2-40B4-BE49-F238E27FC236}">
                                      <a16:creationId xmlns:a16="http://schemas.microsoft.com/office/drawing/2014/main" id="{00000000-0008-0000-0800-000075000000}"/>
                                    </a:ext>
                                  </a:extLst>
                                </xdr:cNvPr>
                                <xdr:cNvSpPr txBox="1"/>
                              </xdr:nvSpPr>
                              <xdr:spPr>
                                <a:xfrm flipH="1">
                                  <a:off x="4693710" y="7472667"/>
                                  <a:ext cx="2705712" cy="26250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US" sz="1100">
                                      <a:solidFill>
                                        <a:schemeClr val="dk1"/>
                                      </a:solidFill>
                                      <a:latin typeface="Arial Narrow" panose="020B0606020202030204" pitchFamily="34" charset="0"/>
                                      <a:ea typeface="+mn-ea"/>
                                      <a:cs typeface="+mn-cs"/>
                                    </a:rPr>
                                    <a:t>Municipal </a:t>
                                  </a:r>
                                  <a:r>
                                    <a:rPr lang="en-US" sz="1100" baseline="0">
                                      <a:solidFill>
                                        <a:schemeClr val="dk1"/>
                                      </a:solidFill>
                                      <a:latin typeface="Arial Narrow" panose="020B0606020202030204" pitchFamily="34" charset="0"/>
                                      <a:ea typeface="+mn-ea"/>
                                      <a:cs typeface="+mn-cs"/>
                                    </a:rPr>
                                    <a:t>revenue (</a:t>
                                  </a:r>
                                  <a:r>
                                    <a:rPr lang="en-US" sz="1100">
                                      <a:solidFill>
                                        <a:schemeClr val="dk1"/>
                                      </a:solidFill>
                                      <a:effectLst/>
                                      <a:latin typeface="Arial Narrow" panose="020B0606020202030204" pitchFamily="34" charset="0"/>
                                      <a:ea typeface="+mn-ea"/>
                                      <a:cs typeface="+mn-cs"/>
                                    </a:rPr>
                                    <a:t>own + conditional grants)</a:t>
                                  </a:r>
                                  <a:endParaRPr lang="en-US" sz="1100">
                                    <a:solidFill>
                                      <a:schemeClr val="dk1"/>
                                    </a:solidFill>
                                    <a:latin typeface="Arial Narrow" panose="020B0606020202030204" pitchFamily="34" charset="0"/>
                                    <a:ea typeface="+mn-ea"/>
                                    <a:cs typeface="+mn-cs"/>
                                  </a:endParaRPr>
                                </a:p>
                              </xdr:txBody>
                            </xdr:sp>
                            <xdr:grpSp>
                              <xdr:nvGrpSpPr>
                                <xdr:cNvPr id="20" name="Group 19">
                                  <a:extLst>
                                    <a:ext uri="{FF2B5EF4-FFF2-40B4-BE49-F238E27FC236}">
                                      <a16:creationId xmlns:a16="http://schemas.microsoft.com/office/drawing/2014/main" id="{00000000-0008-0000-0800-000014000000}"/>
                                    </a:ext>
                                  </a:extLst>
                                </xdr:cNvPr>
                                <xdr:cNvGrpSpPr/>
                              </xdr:nvGrpSpPr>
                              <xdr:grpSpPr>
                                <a:xfrm>
                                  <a:off x="587376" y="994834"/>
                                  <a:ext cx="8150470" cy="8695320"/>
                                  <a:chOff x="587376" y="994834"/>
                                  <a:chExt cx="8150470" cy="8695320"/>
                                </a:xfrm>
                              </xdr:grpSpPr>
                              <xdr:sp macro="" textlink="">
                                <xdr:nvSpPr>
                                  <xdr:cNvPr id="69" name="TextBox 68">
                                    <a:extLst>
                                      <a:ext uri="{FF2B5EF4-FFF2-40B4-BE49-F238E27FC236}">
                                        <a16:creationId xmlns:a16="http://schemas.microsoft.com/office/drawing/2014/main" id="{00000000-0008-0000-0800-000045000000}"/>
                                      </a:ext>
                                    </a:extLst>
                                  </xdr:cNvPr>
                                  <xdr:cNvSpPr txBox="1"/>
                                </xdr:nvSpPr>
                                <xdr:spPr>
                                  <a:xfrm rot="16200000">
                                    <a:off x="2182455" y="4394068"/>
                                    <a:ext cx="2232120" cy="41991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US" sz="1100">
                                        <a:solidFill>
                                          <a:schemeClr val="dk1"/>
                                        </a:solidFill>
                                        <a:latin typeface="Arial Narrow" panose="020B0606020202030204" pitchFamily="34" charset="0"/>
                                        <a:ea typeface="+mn-ea"/>
                                        <a:cs typeface="+mn-cs"/>
                                      </a:rPr>
                                      <a:t>Conditional Grant Transfer: </a:t>
                                    </a:r>
                                  </a:p>
                                  <a:p>
                                    <a:pPr marL="0" indent="0" algn="ctr"/>
                                    <a:r>
                                      <a:rPr lang="en-US" sz="1100">
                                        <a:solidFill>
                                          <a:schemeClr val="dk1"/>
                                        </a:solidFill>
                                        <a:latin typeface="Arial Narrow" panose="020B0606020202030204" pitchFamily="34" charset="0"/>
                                        <a:ea typeface="+mn-ea"/>
                                        <a:cs typeface="+mn-cs"/>
                                      </a:rPr>
                                      <a:t>Human Settlements Development Grant</a:t>
                                    </a:r>
                                  </a:p>
                                </xdr:txBody>
                              </xdr:sp>
                              <xdr:sp macro="" textlink="">
                                <xdr:nvSpPr>
                                  <xdr:cNvPr id="78" name="TextBox 77">
                                    <a:extLst>
                                      <a:ext uri="{FF2B5EF4-FFF2-40B4-BE49-F238E27FC236}">
                                        <a16:creationId xmlns:a16="http://schemas.microsoft.com/office/drawing/2014/main" id="{00000000-0008-0000-0800-00004E000000}"/>
                                      </a:ext>
                                    </a:extLst>
                                  </xdr:cNvPr>
                                  <xdr:cNvSpPr txBox="1"/>
                                </xdr:nvSpPr>
                                <xdr:spPr>
                                  <a:xfrm rot="16200000" flipH="1">
                                    <a:off x="-504578" y="5008869"/>
                                    <a:ext cx="3851773" cy="25200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US" sz="1100">
                                        <a:solidFill>
                                          <a:schemeClr val="dk1"/>
                                        </a:solidFill>
                                        <a:latin typeface="Arial Narrow" panose="020B0606020202030204" pitchFamily="34" charset="0"/>
                                        <a:ea typeface="+mn-ea"/>
                                        <a:cs typeface="+mn-cs"/>
                                      </a:rPr>
                                      <a:t>Conditional Grant Transfer: Urban Settlements Development Grant</a:t>
                                    </a:r>
                                  </a:p>
                                </xdr:txBody>
                              </xdr:sp>
                              <xdr:grpSp>
                                <xdr:nvGrpSpPr>
                                  <xdr:cNvPr id="107" name="Group 106">
                                    <a:extLst>
                                      <a:ext uri="{FF2B5EF4-FFF2-40B4-BE49-F238E27FC236}">
                                        <a16:creationId xmlns:a16="http://schemas.microsoft.com/office/drawing/2014/main" id="{00000000-0008-0000-0800-00006B000000}"/>
                                      </a:ext>
                                    </a:extLst>
                                  </xdr:cNvPr>
                                  <xdr:cNvGrpSpPr/>
                                </xdr:nvGrpSpPr>
                                <xdr:grpSpPr>
                                  <a:xfrm>
                                    <a:off x="2622439" y="3380540"/>
                                    <a:ext cx="4564202" cy="3936551"/>
                                    <a:chOff x="3841750" y="-385311"/>
                                    <a:chExt cx="4534989" cy="4029651"/>
                                  </a:xfrm>
                                </xdr:grpSpPr>
                                <xdr:cxnSp macro="">
                                  <xdr:nvCxnSpPr>
                                    <xdr:cNvPr id="68" name="Straight Connector 67">
                                      <a:extLst>
                                        <a:ext uri="{FF2B5EF4-FFF2-40B4-BE49-F238E27FC236}">
                                          <a16:creationId xmlns:a16="http://schemas.microsoft.com/office/drawing/2014/main" id="{00000000-0008-0000-0800-000044000000}"/>
                                        </a:ext>
                                      </a:extLst>
                                    </xdr:cNvPr>
                                    <xdr:cNvCxnSpPr/>
                                  </xdr:nvCxnSpPr>
                                  <xdr:spPr>
                                    <a:xfrm flipH="1" flipV="1">
                                      <a:off x="5828595" y="3409670"/>
                                      <a:ext cx="2547142" cy="280"/>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76" name="Straight Connector 75">
                                      <a:extLst>
                                        <a:ext uri="{FF2B5EF4-FFF2-40B4-BE49-F238E27FC236}">
                                          <a16:creationId xmlns:a16="http://schemas.microsoft.com/office/drawing/2014/main" id="{00000000-0008-0000-0800-00004C000000}"/>
                                        </a:ext>
                                      </a:extLst>
                                    </xdr:cNvPr>
                                    <xdr:cNvCxnSpPr/>
                                  </xdr:nvCxnSpPr>
                                  <xdr:spPr>
                                    <a:xfrm>
                                      <a:off x="8376739" y="-385311"/>
                                      <a:ext cx="0" cy="3801485"/>
                                    </a:xfrm>
                                    <a:prstGeom prst="line">
                                      <a:avLst/>
                                    </a:prstGeom>
                                    <a:ln>
                                      <a:headEnd type="triangle" w="med" len="med"/>
                                      <a:tailEnd type="none" w="med" len="med"/>
                                    </a:ln>
                                  </xdr:spPr>
                                  <xdr:style>
                                    <a:lnRef idx="2">
                                      <a:schemeClr val="accent2"/>
                                    </a:lnRef>
                                    <a:fillRef idx="0">
                                      <a:schemeClr val="accent2"/>
                                    </a:fillRef>
                                    <a:effectRef idx="1">
                                      <a:schemeClr val="accent2"/>
                                    </a:effectRef>
                                    <a:fontRef idx="minor">
                                      <a:schemeClr val="tx1"/>
                                    </a:fontRef>
                                  </xdr:style>
                                </xdr:cxnSp>
                                <xdr:sp macro="" textlink="">
                                  <xdr:nvSpPr>
                                    <xdr:cNvPr id="81" name="Rectangle 80">
                                      <a:extLst>
                                        <a:ext uri="{FF2B5EF4-FFF2-40B4-BE49-F238E27FC236}">
                                          <a16:creationId xmlns:a16="http://schemas.microsoft.com/office/drawing/2014/main" id="{00000000-0008-0000-0800-000051000000}"/>
                                        </a:ext>
                                      </a:extLst>
                                    </xdr:cNvPr>
                                    <xdr:cNvSpPr/>
                                  </xdr:nvSpPr>
                                  <xdr:spPr>
                                    <a:xfrm>
                                      <a:off x="3841750" y="3175000"/>
                                      <a:ext cx="1978926" cy="46934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Metropolitan</a:t>
                                      </a:r>
                                      <a:r>
                                        <a:rPr lang="en-ZA" sz="1100" baseline="0">
                                          <a:solidFill>
                                            <a:schemeClr val="dk1"/>
                                          </a:solidFill>
                                          <a:latin typeface="Arial Narrow" panose="020B0606020202030204" pitchFamily="34" charset="0"/>
                                          <a:ea typeface="+mn-ea"/>
                                          <a:cs typeface="+mn-cs"/>
                                        </a:rPr>
                                        <a:t> Municipalities</a:t>
                                      </a:r>
                                      <a:endParaRPr lang="en-ZA" sz="1100">
                                        <a:solidFill>
                                          <a:schemeClr val="dk1"/>
                                        </a:solidFill>
                                        <a:latin typeface="Arial Narrow" panose="020B0606020202030204" pitchFamily="34" charset="0"/>
                                        <a:ea typeface="+mn-ea"/>
                                        <a:cs typeface="+mn-cs"/>
                                      </a:endParaRPr>
                                    </a:p>
                                  </xdr:txBody>
                                </xdr:sp>
                                <xdr:sp macro="" textlink="">
                                  <xdr:nvSpPr>
                                    <xdr:cNvPr id="92" name="TextBox 91">
                                      <a:extLst>
                                        <a:ext uri="{FF2B5EF4-FFF2-40B4-BE49-F238E27FC236}">
                                          <a16:creationId xmlns:a16="http://schemas.microsoft.com/office/drawing/2014/main" id="{00000000-0008-0000-0800-00005C000000}"/>
                                        </a:ext>
                                      </a:extLst>
                                    </xdr:cNvPr>
                                    <xdr:cNvSpPr txBox="1"/>
                                  </xdr:nvSpPr>
                                  <xdr:spPr>
                                    <a:xfrm rot="16200000">
                                      <a:off x="6994178" y="1444884"/>
                                      <a:ext cx="2424161" cy="2857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marL="0" indent="0" algn="ctr"/>
                                      <a:r>
                                        <a:rPr lang="en-US" sz="1100">
                                          <a:solidFill>
                                            <a:schemeClr val="dk1"/>
                                          </a:solidFill>
                                          <a:latin typeface="Arial Narrow" panose="020B0606020202030204" pitchFamily="34" charset="0"/>
                                          <a:ea typeface="+mn-ea"/>
                                          <a:cs typeface="+mn-cs"/>
                                        </a:rPr>
                                        <a:t>Urban Settlements Development Grant</a:t>
                                      </a:r>
                                    </a:p>
                                  </xdr:txBody>
                                </xdr:sp>
                              </xdr:grpSp>
                              <xdr:grpSp>
                                <xdr:nvGrpSpPr>
                                  <xdr:cNvPr id="113" name="Group 112">
                                    <a:extLst>
                                      <a:ext uri="{FF2B5EF4-FFF2-40B4-BE49-F238E27FC236}">
                                        <a16:creationId xmlns:a16="http://schemas.microsoft.com/office/drawing/2014/main" id="{00000000-0008-0000-0800-000071000000}"/>
                                      </a:ext>
                                    </a:extLst>
                                  </xdr:cNvPr>
                                  <xdr:cNvGrpSpPr/>
                                </xdr:nvGrpSpPr>
                                <xdr:grpSpPr>
                                  <a:xfrm>
                                    <a:off x="2607733" y="3376468"/>
                                    <a:ext cx="4146881" cy="3108745"/>
                                    <a:chOff x="127000" y="804718"/>
                                    <a:chExt cx="4117263" cy="3184691"/>
                                  </a:xfrm>
                                </xdr:grpSpPr>
                                <xdr:cxnSp macro="">
                                  <xdr:nvCxnSpPr>
                                    <xdr:cNvPr id="17" name="Straight Connector 16">
                                      <a:extLst>
                                        <a:ext uri="{FF2B5EF4-FFF2-40B4-BE49-F238E27FC236}">
                                          <a16:creationId xmlns:a16="http://schemas.microsoft.com/office/drawing/2014/main" id="{00000000-0008-0000-0800-000011000000}"/>
                                        </a:ext>
                                      </a:extLst>
                                    </xdr:cNvPr>
                                    <xdr:cNvCxnSpPr/>
                                  </xdr:nvCxnSpPr>
                                  <xdr:spPr>
                                    <a:xfrm flipV="1">
                                      <a:off x="1112263" y="3982441"/>
                                      <a:ext cx="3132000" cy="0"/>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18" name="Straight Connector 17">
                                      <a:extLst>
                                        <a:ext uri="{FF2B5EF4-FFF2-40B4-BE49-F238E27FC236}">
                                          <a16:creationId xmlns:a16="http://schemas.microsoft.com/office/drawing/2014/main" id="{00000000-0008-0000-0800-000012000000}"/>
                                        </a:ext>
                                      </a:extLst>
                                    </xdr:cNvPr>
                                    <xdr:cNvCxnSpPr>
                                      <a:stCxn id="31" idx="2"/>
                                    </xdr:cNvCxnSpPr>
                                  </xdr:nvCxnSpPr>
                                  <xdr:spPr>
                                    <a:xfrm>
                                      <a:off x="1116463" y="3644340"/>
                                      <a:ext cx="1137" cy="345069"/>
                                    </a:xfrm>
                                    <a:prstGeom prst="line">
                                      <a:avLst/>
                                    </a:prstGeom>
                                  </xdr:spPr>
                                  <xdr:style>
                                    <a:lnRef idx="2">
                                      <a:schemeClr val="accent2"/>
                                    </a:lnRef>
                                    <a:fillRef idx="0">
                                      <a:schemeClr val="accent2"/>
                                    </a:fillRef>
                                    <a:effectRef idx="1">
                                      <a:schemeClr val="accent2"/>
                                    </a:effectRef>
                                    <a:fontRef idx="minor">
                                      <a:schemeClr val="tx1"/>
                                    </a:fontRef>
                                  </xdr:style>
                                </xdr:cxnSp>
                                <xdr:sp macro="" textlink="">
                                  <xdr:nvSpPr>
                                    <xdr:cNvPr id="31" name="Rectangle 30">
                                      <a:extLst>
                                        <a:ext uri="{FF2B5EF4-FFF2-40B4-BE49-F238E27FC236}">
                                          <a16:creationId xmlns:a16="http://schemas.microsoft.com/office/drawing/2014/main" id="{00000000-0008-0000-0800-00001F000000}"/>
                                        </a:ext>
                                      </a:extLst>
                                    </xdr:cNvPr>
                                    <xdr:cNvSpPr/>
                                  </xdr:nvSpPr>
                                  <xdr:spPr>
                                    <a:xfrm>
                                      <a:off x="127000" y="3175000"/>
                                      <a:ext cx="1978926" cy="469340"/>
                                    </a:xfrm>
                                    <a:prstGeom prst="rect">
                                      <a:avLst/>
                                    </a:prstGeom>
                                    <a:solidFill>
                                      <a:schemeClr val="bg1"/>
                                    </a:solidFill>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ZA" sz="1100">
                                          <a:solidFill>
                                            <a:schemeClr val="dk1"/>
                                          </a:solidFill>
                                          <a:latin typeface="Arial Narrow" panose="020B0606020202030204" pitchFamily="34" charset="0"/>
                                          <a:ea typeface="+mn-ea"/>
                                          <a:cs typeface="+mn-cs"/>
                                        </a:rPr>
                                        <a:t>Provincial </a:t>
                                      </a:r>
                                      <a:r>
                                        <a:rPr lang="en-ZA" sz="1100" baseline="0">
                                          <a:solidFill>
                                            <a:schemeClr val="dk1"/>
                                          </a:solidFill>
                                          <a:effectLst/>
                                          <a:latin typeface="Arial Narrow" panose="020B0606020202030204" pitchFamily="34" charset="0"/>
                                          <a:ea typeface="+mn-ea"/>
                                          <a:cs typeface="+mn-cs"/>
                                        </a:rPr>
                                        <a:t>Departments of Human Settlements</a:t>
                                      </a:r>
                                      <a:endParaRPr lang="en-ZA" sz="1100">
                                        <a:solidFill>
                                          <a:schemeClr val="dk1"/>
                                        </a:solidFill>
                                        <a:latin typeface="Arial Narrow" panose="020B0606020202030204" pitchFamily="34" charset="0"/>
                                        <a:ea typeface="+mn-ea"/>
                                        <a:cs typeface="+mn-cs"/>
                                      </a:endParaRPr>
                                    </a:p>
                                  </xdr:txBody>
                                </xdr:sp>
                                <xdr:sp macro="" textlink="">
                                  <xdr:nvSpPr>
                                    <xdr:cNvPr id="103" name="TextBox 102">
                                      <a:extLst>
                                        <a:ext uri="{FF2B5EF4-FFF2-40B4-BE49-F238E27FC236}">
                                          <a16:creationId xmlns:a16="http://schemas.microsoft.com/office/drawing/2014/main" id="{00000000-0008-0000-0800-000067000000}"/>
                                        </a:ext>
                                      </a:extLst>
                                    </xdr:cNvPr>
                                    <xdr:cNvSpPr txBox="1"/>
                                  </xdr:nvSpPr>
                                  <xdr:spPr>
                                    <a:xfrm>
                                      <a:off x="1802604" y="3716755"/>
                                      <a:ext cx="2328717" cy="21705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ctr"/>
                                      <a:r>
                                        <a:rPr lang="en-US" sz="1100">
                                          <a:solidFill>
                                            <a:schemeClr val="dk1"/>
                                          </a:solidFill>
                                          <a:latin typeface="Arial Narrow" panose="020B0606020202030204" pitchFamily="34" charset="0"/>
                                          <a:ea typeface="+mn-ea"/>
                                          <a:cs typeface="+mn-cs"/>
                                        </a:rPr>
                                        <a:t>Human Settlements Development Grant</a:t>
                                      </a:r>
                                    </a:p>
                                  </xdr:txBody>
                                </xdr:sp>
                                <xdr:cxnSp macro="">
                                  <xdr:nvCxnSpPr>
                                    <xdr:cNvPr id="104" name="Straight Connector 103">
                                      <a:extLst>
                                        <a:ext uri="{FF2B5EF4-FFF2-40B4-BE49-F238E27FC236}">
                                          <a16:creationId xmlns:a16="http://schemas.microsoft.com/office/drawing/2014/main" id="{00000000-0008-0000-0800-000068000000}"/>
                                        </a:ext>
                                      </a:extLst>
                                    </xdr:cNvPr>
                                    <xdr:cNvCxnSpPr/>
                                  </xdr:nvCxnSpPr>
                                  <xdr:spPr>
                                    <a:xfrm>
                                      <a:off x="4241799" y="804718"/>
                                      <a:ext cx="60" cy="3181065"/>
                                    </a:xfrm>
                                    <a:prstGeom prst="line">
                                      <a:avLst/>
                                    </a:prstGeom>
                                    <a:ln>
                                      <a:headEnd type="triangle" w="med" len="med"/>
                                      <a:tailEnd type="none" w="med" len="med"/>
                                    </a:ln>
                                  </xdr:spPr>
                                  <xdr:style>
                                    <a:lnRef idx="2">
                                      <a:schemeClr val="accent2"/>
                                    </a:lnRef>
                                    <a:fillRef idx="0">
                                      <a:schemeClr val="accent2"/>
                                    </a:fillRef>
                                    <a:effectRef idx="1">
                                      <a:schemeClr val="accent2"/>
                                    </a:effectRef>
                                    <a:fontRef idx="minor">
                                      <a:schemeClr val="tx1"/>
                                    </a:fontRef>
                                  </xdr:style>
                                </xdr:cxnSp>
                                <xdr:sp macro="" textlink="">
                                  <xdr:nvSpPr>
                                    <xdr:cNvPr id="105" name="TextBox 104">
                                      <a:extLst>
                                        <a:ext uri="{FF2B5EF4-FFF2-40B4-BE49-F238E27FC236}">
                                          <a16:creationId xmlns:a16="http://schemas.microsoft.com/office/drawing/2014/main" id="{00000000-0008-0000-0800-000069000000}"/>
                                        </a:ext>
                                      </a:extLst>
                                    </xdr:cNvPr>
                                    <xdr:cNvSpPr txBox="1"/>
                                  </xdr:nvSpPr>
                                  <xdr:spPr>
                                    <a:xfrm rot="16200000">
                                      <a:off x="2797875" y="1967906"/>
                                      <a:ext cx="2452755" cy="26200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ctr"/>
                                      <a:r>
                                        <a:rPr lang="en-US" sz="1100">
                                          <a:solidFill>
                                            <a:schemeClr val="dk1"/>
                                          </a:solidFill>
                                          <a:latin typeface="Arial Narrow" panose="020B0606020202030204" pitchFamily="34" charset="0"/>
                                          <a:ea typeface="+mn-ea"/>
                                          <a:cs typeface="+mn-cs"/>
                                        </a:rPr>
                                        <a:t>Human Settlements Development Grant</a:t>
                                      </a:r>
                                    </a:p>
                                  </xdr:txBody>
                                </xdr:sp>
                              </xdr:grpSp>
                              <xdr:cxnSp macro="">
                                <xdr:nvCxnSpPr>
                                  <xdr:cNvPr id="118" name="Straight Connector 117">
                                    <a:extLst>
                                      <a:ext uri="{FF2B5EF4-FFF2-40B4-BE49-F238E27FC236}">
                                        <a16:creationId xmlns:a16="http://schemas.microsoft.com/office/drawing/2014/main" id="{00000000-0008-0000-0800-000076000000}"/>
                                      </a:ext>
                                    </a:extLst>
                                  </xdr:cNvPr>
                                  <xdr:cNvCxnSpPr/>
                                </xdr:nvCxnSpPr>
                                <xdr:spPr>
                                  <a:xfrm>
                                    <a:off x="1586943" y="3238500"/>
                                    <a:ext cx="60" cy="3852918"/>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66" name="Straight Connector 65">
                                    <a:extLst>
                                      <a:ext uri="{FF2B5EF4-FFF2-40B4-BE49-F238E27FC236}">
                                        <a16:creationId xmlns:a16="http://schemas.microsoft.com/office/drawing/2014/main" id="{00000000-0008-0000-0800-000042000000}"/>
                                      </a:ext>
                                    </a:extLst>
                                  </xdr:cNvPr>
                                  <xdr:cNvCxnSpPr/>
                                </xdr:nvCxnSpPr>
                                <xdr:spPr>
                                  <a:xfrm flipH="1">
                                    <a:off x="587376" y="994834"/>
                                    <a:ext cx="0" cy="6561667"/>
                                  </a:xfrm>
                                  <a:prstGeom prst="line">
                                    <a:avLst/>
                                  </a:prstGeom>
                                </xdr:spPr>
                                <xdr:style>
                                  <a:lnRef idx="2">
                                    <a:schemeClr val="accent2"/>
                                  </a:lnRef>
                                  <a:fillRef idx="0">
                                    <a:schemeClr val="accent2"/>
                                  </a:fillRef>
                                  <a:effectRef idx="1">
                                    <a:schemeClr val="accent2"/>
                                  </a:effectRef>
                                  <a:fontRef idx="minor">
                                    <a:schemeClr val="tx1"/>
                                  </a:fontRef>
                                </xdr:style>
                              </xdr:cxnSp>
                              <xdr:cxnSp macro="">
                                <xdr:nvCxnSpPr>
                                  <xdr:cNvPr id="79" name="Straight Connector 78">
                                    <a:extLst>
                                      <a:ext uri="{FF2B5EF4-FFF2-40B4-BE49-F238E27FC236}">
                                        <a16:creationId xmlns:a16="http://schemas.microsoft.com/office/drawing/2014/main" id="{00000000-0008-0000-0800-00004F000000}"/>
                                      </a:ext>
                                    </a:extLst>
                                  </xdr:cNvPr>
                                  <xdr:cNvCxnSpPr/>
                                </xdr:nvCxnSpPr>
                                <xdr:spPr>
                                  <a:xfrm flipV="1">
                                    <a:off x="2278063" y="7291917"/>
                                    <a:ext cx="351895" cy="259291"/>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cxnSp macro="">
                                <xdr:nvCxnSpPr>
                                  <xdr:cNvPr id="80" name="Straight Connector 79">
                                    <a:extLst>
                                      <a:ext uri="{FF2B5EF4-FFF2-40B4-BE49-F238E27FC236}">
                                        <a16:creationId xmlns:a16="http://schemas.microsoft.com/office/drawing/2014/main" id="{00000000-0008-0000-0800-000050000000}"/>
                                      </a:ext>
                                    </a:extLst>
                                  </xdr:cNvPr>
                                  <xdr:cNvCxnSpPr>
                                    <a:endCxn id="4" idx="1"/>
                                  </xdr:cNvCxnSpPr>
                                </xdr:nvCxnSpPr>
                                <xdr:spPr>
                                  <a:xfrm>
                                    <a:off x="2278063" y="7551208"/>
                                    <a:ext cx="458279" cy="230475"/>
                                  </a:xfrm>
                                  <a:prstGeom prst="line">
                                    <a:avLst/>
                                  </a:prstGeom>
                                  <a:ln>
                                    <a:headEnd type="none" w="med" len="med"/>
                                    <a:tailEnd type="triangle" w="med" len="med"/>
                                  </a:ln>
                                </xdr:spPr>
                                <xdr:style>
                                  <a:lnRef idx="2">
                                    <a:schemeClr val="accent2"/>
                                  </a:lnRef>
                                  <a:fillRef idx="0">
                                    <a:schemeClr val="accent2"/>
                                  </a:fillRef>
                                  <a:effectRef idx="1">
                                    <a:schemeClr val="accent2"/>
                                  </a:effectRef>
                                  <a:fontRef idx="minor">
                                    <a:schemeClr val="tx1"/>
                                  </a:fontRef>
                                </xdr:style>
                              </xdr:cxnSp>
                              <xdr:sp macro="" textlink="">
                                <xdr:nvSpPr>
                                  <xdr:cNvPr id="94" name="Rectangle 93">
                                    <a:extLst>
                                      <a:ext uri="{FF2B5EF4-FFF2-40B4-BE49-F238E27FC236}">
                                        <a16:creationId xmlns:a16="http://schemas.microsoft.com/office/drawing/2014/main" id="{00000000-0008-0000-0800-00005E000000}"/>
                                      </a:ext>
                                    </a:extLst>
                                  </xdr:cNvPr>
                                  <xdr:cNvSpPr/>
                                </xdr:nvSpPr>
                                <xdr:spPr>
                                  <a:xfrm>
                                    <a:off x="685272" y="7182557"/>
                                    <a:ext cx="1575848" cy="273653"/>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Municipal equitable share</a:t>
                                    </a:r>
                                  </a:p>
                                </xdr:txBody>
                              </xdr:sp>
                              <xdr:grpSp>
                                <xdr:nvGrpSpPr>
                                  <xdr:cNvPr id="19" name="Group 18">
                                    <a:extLst>
                                      <a:ext uri="{FF2B5EF4-FFF2-40B4-BE49-F238E27FC236}">
                                        <a16:creationId xmlns:a16="http://schemas.microsoft.com/office/drawing/2014/main" id="{00000000-0008-0000-0800-000013000000}"/>
                                      </a:ext>
                                    </a:extLst>
                                  </xdr:cNvPr>
                                  <xdr:cNvGrpSpPr/>
                                </xdr:nvGrpSpPr>
                                <xdr:grpSpPr>
                                  <a:xfrm>
                                    <a:off x="654151" y="3161147"/>
                                    <a:ext cx="8083695" cy="6529007"/>
                                    <a:chOff x="645080" y="3186850"/>
                                    <a:chExt cx="7965766" cy="6583435"/>
                                  </a:xfrm>
                                </xdr:grpSpPr>
                                <xdr:cxnSp macro="">
                                  <xdr:nvCxnSpPr>
                                    <xdr:cNvPr id="136" name="Straight Connector 135">
                                      <a:extLst>
                                        <a:ext uri="{FF2B5EF4-FFF2-40B4-BE49-F238E27FC236}">
                                          <a16:creationId xmlns:a16="http://schemas.microsoft.com/office/drawing/2014/main" id="{00000000-0008-0000-0800-000088000000}"/>
                                        </a:ext>
                                      </a:extLst>
                                    </xdr:cNvPr>
                                    <xdr:cNvCxnSpPr/>
                                  </xdr:nvCxnSpPr>
                                  <xdr:spPr>
                                    <a:xfrm>
                                      <a:off x="3628571" y="7510008"/>
                                      <a:ext cx="4491021" cy="0"/>
                                    </a:xfrm>
                                    <a:prstGeom prst="line">
                                      <a:avLst/>
                                    </a:prstGeom>
                                  </xdr:spPr>
                                  <xdr:style>
                                    <a:lnRef idx="2">
                                      <a:schemeClr val="accent5"/>
                                    </a:lnRef>
                                    <a:fillRef idx="0">
                                      <a:schemeClr val="accent5"/>
                                    </a:fillRef>
                                    <a:effectRef idx="1">
                                      <a:schemeClr val="accent5"/>
                                    </a:effectRef>
                                    <a:fontRef idx="minor">
                                      <a:schemeClr val="tx1"/>
                                    </a:fontRef>
                                  </xdr:style>
                                </xdr:cxnSp>
                                <xdr:cxnSp macro="">
                                  <xdr:nvCxnSpPr>
                                    <xdr:cNvPr id="137" name="Straight Connector 136">
                                      <a:extLst>
                                        <a:ext uri="{FF2B5EF4-FFF2-40B4-BE49-F238E27FC236}">
                                          <a16:creationId xmlns:a16="http://schemas.microsoft.com/office/drawing/2014/main" id="{00000000-0008-0000-0800-000089000000}"/>
                                        </a:ext>
                                      </a:extLst>
                                    </xdr:cNvPr>
                                    <xdr:cNvCxnSpPr/>
                                  </xdr:nvCxnSpPr>
                                  <xdr:spPr>
                                    <a:xfrm flipH="1">
                                      <a:off x="3625623" y="7384141"/>
                                      <a:ext cx="1437" cy="285732"/>
                                    </a:xfrm>
                                    <a:prstGeom prst="line">
                                      <a:avLst/>
                                    </a:prstGeom>
                                    <a:ln>
                                      <a:headEnd type="triangle" w="med" len="med"/>
                                      <a:tailEnd type="triangle" w="med" len="med"/>
                                    </a:ln>
                                  </xdr:spPr>
                                  <xdr:style>
                                    <a:lnRef idx="2">
                                      <a:schemeClr val="accent5"/>
                                    </a:lnRef>
                                    <a:fillRef idx="0">
                                      <a:schemeClr val="accent5"/>
                                    </a:fillRef>
                                    <a:effectRef idx="1">
                                      <a:schemeClr val="accent5"/>
                                    </a:effectRef>
                                    <a:fontRef idx="minor">
                                      <a:schemeClr val="tx1"/>
                                    </a:fontRef>
                                  </xdr:style>
                                </xdr:cxnSp>
                                <xdr:grpSp>
                                  <xdr:nvGrpSpPr>
                                    <xdr:cNvPr id="11" name="Group 10">
                                      <a:extLst>
                                        <a:ext uri="{FF2B5EF4-FFF2-40B4-BE49-F238E27FC236}">
                                          <a16:creationId xmlns:a16="http://schemas.microsoft.com/office/drawing/2014/main" id="{00000000-0008-0000-0800-00000B000000}"/>
                                        </a:ext>
                                      </a:extLst>
                                    </xdr:cNvPr>
                                    <xdr:cNvGrpSpPr/>
                                  </xdr:nvGrpSpPr>
                                  <xdr:grpSpPr>
                                    <a:xfrm>
                                      <a:off x="645080" y="3186850"/>
                                      <a:ext cx="7965766" cy="6583435"/>
                                      <a:chOff x="645080" y="3186850"/>
                                      <a:chExt cx="7965766" cy="6583435"/>
                                    </a:xfrm>
                                  </xdr:grpSpPr>
                                  <xdr:grpSp>
                                    <xdr:nvGrpSpPr>
                                      <xdr:cNvPr id="108" name="Group 107">
                                        <a:extLst>
                                          <a:ext uri="{FF2B5EF4-FFF2-40B4-BE49-F238E27FC236}">
                                            <a16:creationId xmlns:a16="http://schemas.microsoft.com/office/drawing/2014/main" id="{00000000-0008-0000-0800-00006C000000}"/>
                                          </a:ext>
                                        </a:extLst>
                                      </xdr:cNvPr>
                                      <xdr:cNvGrpSpPr/>
                                    </xdr:nvGrpSpPr>
                                    <xdr:grpSpPr>
                                      <a:xfrm>
                                        <a:off x="2700057" y="3399399"/>
                                        <a:ext cx="4837623" cy="4616878"/>
                                        <a:chOff x="3943350" y="-418964"/>
                                        <a:chExt cx="4875784" cy="4687736"/>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3943350" y="3924299"/>
                                          <a:ext cx="1809750" cy="34447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indent="0" algn="ctr"/>
                                          <a:r>
                                            <a:rPr lang="en-US" sz="1100">
                                              <a:solidFill>
                                                <a:schemeClr val="dk1"/>
                                              </a:solidFill>
                                              <a:latin typeface="Arial Narrow" panose="020B0606020202030204" pitchFamily="34" charset="0"/>
                                              <a:ea typeface="+mn-ea"/>
                                              <a:cs typeface="+mn-cs"/>
                                            </a:rPr>
                                            <a:t>District and Local Municipalities</a:t>
                                          </a:r>
                                        </a:p>
                                      </xdr:txBody>
                                    </xdr:sp>
                                    <xdr:cxnSp macro="">
                                      <xdr:nvCxnSpPr>
                                        <xdr:cNvPr id="14" name="Straight Connector 13">
                                          <a:extLst>
                                            <a:ext uri="{FF2B5EF4-FFF2-40B4-BE49-F238E27FC236}">
                                              <a16:creationId xmlns:a16="http://schemas.microsoft.com/office/drawing/2014/main" id="{00000000-0008-0000-0800-00000E000000}"/>
                                            </a:ext>
                                          </a:extLst>
                                        </xdr:cNvPr>
                                        <xdr:cNvCxnSpPr/>
                                      </xdr:nvCxnSpPr>
                                      <xdr:spPr>
                                        <a:xfrm flipH="1">
                                          <a:off x="8811551" y="-418964"/>
                                          <a:ext cx="0" cy="4482668"/>
                                        </a:xfrm>
                                        <a:prstGeom prst="line">
                                          <a:avLst/>
                                        </a:prstGeom>
                                        <a:ln>
                                          <a:headEnd type="triangle" w="med" len="med"/>
                                          <a:tailEnd type="none" w="med" len="med"/>
                                        </a:ln>
                                      </xdr:spPr>
                                      <xdr:style>
                                        <a:lnRef idx="2">
                                          <a:schemeClr val="accent2"/>
                                        </a:lnRef>
                                        <a:fillRef idx="0">
                                          <a:schemeClr val="accent2"/>
                                        </a:fillRef>
                                        <a:effectRef idx="1">
                                          <a:schemeClr val="accent2"/>
                                        </a:effectRef>
                                        <a:fontRef idx="minor">
                                          <a:schemeClr val="tx1"/>
                                        </a:fontRef>
                                      </xdr:style>
                                    </xdr:cxnSp>
                                    <xdr:sp macro="" textlink="">
                                      <xdr:nvSpPr>
                                        <xdr:cNvPr id="91" name="TextBox 90">
                                          <a:extLst>
                                            <a:ext uri="{FF2B5EF4-FFF2-40B4-BE49-F238E27FC236}">
                                              <a16:creationId xmlns:a16="http://schemas.microsoft.com/office/drawing/2014/main" id="{00000000-0008-0000-0800-00005B000000}"/>
                                            </a:ext>
                                          </a:extLst>
                                        </xdr:cNvPr>
                                        <xdr:cNvSpPr txBox="1"/>
                                      </xdr:nvSpPr>
                                      <xdr:spPr>
                                        <a:xfrm rot="16200000">
                                          <a:off x="7339628" y="1914539"/>
                                          <a:ext cx="2621854" cy="268926"/>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indent="0" algn="ctr"/>
                                          <a:r>
                                            <a:rPr lang="en-US" sz="1100">
                                              <a:solidFill>
                                                <a:schemeClr val="dk1"/>
                                              </a:solidFill>
                                              <a:latin typeface="Arial Narrow" panose="020B0606020202030204" pitchFamily="34" charset="0"/>
                                              <a:ea typeface="+mn-ea"/>
                                              <a:cs typeface="+mn-cs"/>
                                            </a:rPr>
                                            <a:t>Municipal </a:t>
                                          </a:r>
                                          <a:r>
                                            <a:rPr lang="en-US" sz="1100" baseline="0">
                                              <a:solidFill>
                                                <a:schemeClr val="dk1"/>
                                              </a:solidFill>
                                              <a:latin typeface="Arial Narrow" panose="020B0606020202030204" pitchFamily="34" charset="0"/>
                                              <a:ea typeface="+mn-ea"/>
                                              <a:cs typeface="+mn-cs"/>
                                            </a:rPr>
                                            <a:t>revenue (</a:t>
                                          </a:r>
                                          <a:r>
                                            <a:rPr lang="en-US" sz="1100">
                                              <a:solidFill>
                                                <a:schemeClr val="dk1"/>
                                              </a:solidFill>
                                              <a:effectLst/>
                                              <a:latin typeface="Arial Narrow" panose="020B0606020202030204" pitchFamily="34" charset="0"/>
                                              <a:ea typeface="+mn-ea"/>
                                              <a:cs typeface="+mn-cs"/>
                                            </a:rPr>
                                            <a:t>own + conditional grants)</a:t>
                                          </a:r>
                                          <a:endParaRPr lang="en-US" sz="1100">
                                            <a:solidFill>
                                              <a:schemeClr val="dk1"/>
                                            </a:solidFill>
                                            <a:latin typeface="Arial Narrow" panose="020B0606020202030204" pitchFamily="34" charset="0"/>
                                            <a:ea typeface="+mn-ea"/>
                                            <a:cs typeface="+mn-cs"/>
                                          </a:endParaRPr>
                                        </a:p>
                                      </xdr:txBody>
                                    </xdr:sp>
                                    <xdr:cxnSp macro="">
                                      <xdr:nvCxnSpPr>
                                        <xdr:cNvPr id="93" name="Straight Connector 92">
                                          <a:extLst>
                                            <a:ext uri="{FF2B5EF4-FFF2-40B4-BE49-F238E27FC236}">
                                              <a16:creationId xmlns:a16="http://schemas.microsoft.com/office/drawing/2014/main" id="{00000000-0008-0000-0800-00005D000000}"/>
                                            </a:ext>
                                          </a:extLst>
                                        </xdr:cNvPr>
                                        <xdr:cNvCxnSpPr/>
                                      </xdr:nvCxnSpPr>
                                      <xdr:spPr>
                                        <a:xfrm flipH="1" flipV="1">
                                          <a:off x="5753092" y="4057500"/>
                                          <a:ext cx="3066042" cy="150"/>
                                        </a:xfrm>
                                        <a:prstGeom prst="line">
                                          <a:avLst/>
                                        </a:prstGeom>
                                      </xdr:spPr>
                                      <xdr:style>
                                        <a:lnRef idx="2">
                                          <a:schemeClr val="accent2"/>
                                        </a:lnRef>
                                        <a:fillRef idx="0">
                                          <a:schemeClr val="accent2"/>
                                        </a:fillRef>
                                        <a:effectRef idx="1">
                                          <a:schemeClr val="accent2"/>
                                        </a:effectRef>
                                        <a:fontRef idx="minor">
                                          <a:schemeClr val="tx1"/>
                                        </a:fontRef>
                                      </xdr:style>
                                    </xdr:cxnSp>
                                  </xdr:grpSp>
                                  <xdr:cxnSp macro="">
                                    <xdr:nvCxnSpPr>
                                      <xdr:cNvPr id="125" name="Straight Connector 124">
                                        <a:extLst>
                                          <a:ext uri="{FF2B5EF4-FFF2-40B4-BE49-F238E27FC236}">
                                            <a16:creationId xmlns:a16="http://schemas.microsoft.com/office/drawing/2014/main" id="{00000000-0008-0000-0800-00007D000000}"/>
                                          </a:ext>
                                        </a:extLst>
                                      </xdr:cNvPr>
                                      <xdr:cNvCxnSpPr/>
                                    </xdr:nvCxnSpPr>
                                    <xdr:spPr>
                                      <a:xfrm flipH="1">
                                        <a:off x="8606415" y="3186850"/>
                                        <a:ext cx="0" cy="5796000"/>
                                      </a:xfrm>
                                      <a:prstGeom prst="line">
                                        <a:avLst/>
                                      </a:prstGeom>
                                    </xdr:spPr>
                                    <xdr:style>
                                      <a:lnRef idx="2">
                                        <a:schemeClr val="accent5"/>
                                      </a:lnRef>
                                      <a:fillRef idx="0">
                                        <a:schemeClr val="accent5"/>
                                      </a:fillRef>
                                      <a:effectRef idx="1">
                                        <a:schemeClr val="accent5"/>
                                      </a:effectRef>
                                      <a:fontRef idx="minor">
                                        <a:schemeClr val="tx1"/>
                                      </a:fontRef>
                                    </xdr:style>
                                  </xdr:cxnSp>
                                  <xdr:cxnSp macro="">
                                    <xdr:nvCxnSpPr>
                                      <xdr:cNvPr id="127" name="Straight Connector 126">
                                        <a:extLst>
                                          <a:ext uri="{FF2B5EF4-FFF2-40B4-BE49-F238E27FC236}">
                                            <a16:creationId xmlns:a16="http://schemas.microsoft.com/office/drawing/2014/main" id="{00000000-0008-0000-0800-00007F000000}"/>
                                          </a:ext>
                                        </a:extLst>
                                      </xdr:cNvPr>
                                      <xdr:cNvCxnSpPr/>
                                    </xdr:nvCxnSpPr>
                                    <xdr:spPr>
                                      <a:xfrm flipH="1" flipV="1">
                                        <a:off x="5190846" y="8976477"/>
                                        <a:ext cx="3420000" cy="0"/>
                                      </a:xfrm>
                                      <a:prstGeom prst="line">
                                        <a:avLst/>
                                      </a:prstGeom>
                                      <a:ln>
                                        <a:headEnd type="none" w="med" len="med"/>
                                        <a:tailEnd type="triangle" w="med" len="med"/>
                                      </a:ln>
                                    </xdr:spPr>
                                    <xdr:style>
                                      <a:lnRef idx="2">
                                        <a:schemeClr val="accent5"/>
                                      </a:lnRef>
                                      <a:fillRef idx="0">
                                        <a:schemeClr val="accent5"/>
                                      </a:fillRef>
                                      <a:effectRef idx="1">
                                        <a:schemeClr val="accent5"/>
                                      </a:effectRef>
                                      <a:fontRef idx="minor">
                                        <a:schemeClr val="tx1"/>
                                      </a:fontRef>
                                    </xdr:style>
                                  </xdr:cxnSp>
                                  <xdr:sp macro="" textlink="">
                                    <xdr:nvSpPr>
                                      <xdr:cNvPr id="132" name="Rectangle 131">
                                        <a:extLst>
                                          <a:ext uri="{FF2B5EF4-FFF2-40B4-BE49-F238E27FC236}">
                                            <a16:creationId xmlns:a16="http://schemas.microsoft.com/office/drawing/2014/main" id="{00000000-0008-0000-0800-000084000000}"/>
                                          </a:ext>
                                        </a:extLst>
                                      </xdr:cNvPr>
                                      <xdr:cNvSpPr/>
                                    </xdr:nvSpPr>
                                    <xdr:spPr>
                                      <a:xfrm rot="16200000" flipH="1">
                                        <a:off x="7130638" y="6780632"/>
                                        <a:ext cx="2616388" cy="28072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sp macro="" textlink="">
                                    <xdr:nvSpPr>
                                      <xdr:cNvPr id="133" name="Rectangle 132">
                                        <a:extLst>
                                          <a:ext uri="{FF2B5EF4-FFF2-40B4-BE49-F238E27FC236}">
                                            <a16:creationId xmlns:a16="http://schemas.microsoft.com/office/drawing/2014/main" id="{00000000-0008-0000-0800-000085000000}"/>
                                          </a:ext>
                                        </a:extLst>
                                      </xdr:cNvPr>
                                      <xdr:cNvSpPr/>
                                    </xdr:nvSpPr>
                                    <xdr:spPr>
                                      <a:xfrm flipH="1">
                                        <a:off x="5664592" y="8627444"/>
                                        <a:ext cx="2607694" cy="245422"/>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a:latin typeface="Arial Narrow" panose="020B0606020202030204" pitchFamily="34" charset="0"/>
                                          </a:rPr>
                                          <a:t>Remuneraton for goods</a:t>
                                        </a:r>
                                        <a:r>
                                          <a:rPr lang="en-ZA" sz="1100" baseline="0">
                                            <a:latin typeface="Arial Narrow" panose="020B0606020202030204" pitchFamily="34" charset="0"/>
                                          </a:rPr>
                                          <a:t> &amp; </a:t>
                                        </a:r>
                                        <a:r>
                                          <a:rPr lang="en-ZA" sz="1100">
                                            <a:latin typeface="Arial Narrow" panose="020B0606020202030204" pitchFamily="34" charset="0"/>
                                          </a:rPr>
                                          <a:t>services rendered</a:t>
                                        </a:r>
                                      </a:p>
                                    </xdr:txBody>
                                  </xdr:sp>
                                  <xdr:grpSp>
                                    <xdr:nvGrpSpPr>
                                      <xdr:cNvPr id="10" name="Group 9">
                                        <a:extLst>
                                          <a:ext uri="{FF2B5EF4-FFF2-40B4-BE49-F238E27FC236}">
                                            <a16:creationId xmlns:a16="http://schemas.microsoft.com/office/drawing/2014/main" id="{00000000-0008-0000-0800-00000A000000}"/>
                                          </a:ext>
                                        </a:extLst>
                                      </xdr:cNvPr>
                                      <xdr:cNvGrpSpPr/>
                                    </xdr:nvGrpSpPr>
                                    <xdr:grpSpPr>
                                      <a:xfrm>
                                        <a:off x="645080" y="8320012"/>
                                        <a:ext cx="4545793" cy="1450273"/>
                                        <a:chOff x="4143376" y="10525125"/>
                                        <a:chExt cx="6119813" cy="1459345"/>
                                      </a:xfrm>
                                    </xdr:grpSpPr>
                                    <xdr:grpSp>
                                      <xdr:nvGrpSpPr>
                                        <xdr:cNvPr id="9" name="Group 8">
                                          <a:extLst>
                                            <a:ext uri="{FF2B5EF4-FFF2-40B4-BE49-F238E27FC236}">
                                              <a16:creationId xmlns:a16="http://schemas.microsoft.com/office/drawing/2014/main" id="{00000000-0008-0000-0800-000009000000}"/>
                                            </a:ext>
                                          </a:extLst>
                                        </xdr:cNvPr>
                                        <xdr:cNvGrpSpPr/>
                                      </xdr:nvGrpSpPr>
                                      <xdr:grpSpPr>
                                        <a:xfrm>
                                          <a:off x="4143376" y="10525125"/>
                                          <a:ext cx="6119813" cy="1459345"/>
                                          <a:chOff x="4143376" y="10525125"/>
                                          <a:chExt cx="6119813" cy="1459345"/>
                                        </a:xfrm>
                                      </xdr:grpSpPr>
                                      <xdr:grpSp>
                                        <xdr:nvGrpSpPr>
                                          <xdr:cNvPr id="8" name="Group 7">
                                            <a:extLst>
                                              <a:ext uri="{FF2B5EF4-FFF2-40B4-BE49-F238E27FC236}">
                                                <a16:creationId xmlns:a16="http://schemas.microsoft.com/office/drawing/2014/main" id="{00000000-0008-0000-0800-000008000000}"/>
                                              </a:ext>
                                            </a:extLst>
                                          </xdr:cNvPr>
                                          <xdr:cNvGrpSpPr/>
                                        </xdr:nvGrpSpPr>
                                        <xdr:grpSpPr>
                                          <a:xfrm>
                                            <a:off x="4143376" y="10525125"/>
                                            <a:ext cx="6119813" cy="1459345"/>
                                            <a:chOff x="4143376" y="10525125"/>
                                            <a:chExt cx="6119813" cy="1459345"/>
                                          </a:xfrm>
                                        </xdr:grpSpPr>
                                        <xdr:grpSp>
                                          <xdr:nvGrpSpPr>
                                            <xdr:cNvPr id="6" name="Group 5">
                                              <a:extLst>
                                                <a:ext uri="{FF2B5EF4-FFF2-40B4-BE49-F238E27FC236}">
                                                  <a16:creationId xmlns:a16="http://schemas.microsoft.com/office/drawing/2014/main" id="{00000000-0008-0000-0800-000006000000}"/>
                                                </a:ext>
                                              </a:extLst>
                                            </xdr:cNvPr>
                                            <xdr:cNvGrpSpPr/>
                                          </xdr:nvGrpSpPr>
                                          <xdr:grpSpPr>
                                            <a:xfrm>
                                              <a:off x="4143376" y="10525125"/>
                                              <a:ext cx="6119813" cy="1459345"/>
                                              <a:chOff x="4095750" y="10564813"/>
                                              <a:chExt cx="8389695" cy="1459345"/>
                                            </a:xfrm>
                                          </xdr:grpSpPr>
                                          <xdr:sp macro="" textlink="">
                                            <xdr:nvSpPr>
                                              <xdr:cNvPr id="62" name="Rectangle 61">
                                                <a:extLst>
                                                  <a:ext uri="{FF2B5EF4-FFF2-40B4-BE49-F238E27FC236}">
                                                    <a16:creationId xmlns:a16="http://schemas.microsoft.com/office/drawing/2014/main" id="{00000000-0008-0000-0800-00003E000000}"/>
                                                  </a:ext>
                                                </a:extLst>
                                              </xdr:cNvPr>
                                              <xdr:cNvSpPr/>
                                            </xdr:nvSpPr>
                                            <xdr:spPr>
                                              <a:xfrm>
                                                <a:off x="4095750" y="10564813"/>
                                                <a:ext cx="8389695" cy="1459345"/>
                                              </a:xfrm>
                                              <a:prstGeom prst="rect">
                                                <a:avLst/>
                                              </a:prstGeom>
                                              <a:ln>
                                                <a:solidFill>
                                                  <a:schemeClr val="accent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ZA" sz="1100" baseline="0">
                                                    <a:latin typeface="Arial Narrow" panose="020B0606020202030204" pitchFamily="34" charset="0"/>
                                                  </a:rPr>
                                                  <a:t>Private sector Service Providers</a:t>
                                                </a:r>
                                              </a:p>
                                            </xdr:txBody>
                                          </xdr:sp>
                                          <xdr:sp macro="" textlink="">
                                            <xdr:nvSpPr>
                                              <xdr:cNvPr id="72" name="Rectangle 71">
                                                <a:extLst>
                                                  <a:ext uri="{FF2B5EF4-FFF2-40B4-BE49-F238E27FC236}">
                                                    <a16:creationId xmlns:a16="http://schemas.microsoft.com/office/drawing/2014/main" id="{00000000-0008-0000-0800-000048000000}"/>
                                                  </a:ext>
                                                </a:extLst>
                                              </xdr:cNvPr>
                                              <xdr:cNvSpPr/>
                                            </xdr:nvSpPr>
                                            <xdr:spPr>
                                              <a:xfrm>
                                                <a:off x="4256549" y="10842625"/>
                                                <a:ext cx="1884937" cy="238125"/>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Town Planners</a:t>
                                                </a:r>
                                              </a:p>
                                            </xdr:txBody>
                                          </xdr:sp>
                                        </xdr:grpSp>
                                        <xdr:sp macro="" textlink="">
                                          <xdr:nvSpPr>
                                            <xdr:cNvPr id="73" name="Rectangle 72">
                                              <a:extLst>
                                                <a:ext uri="{FF2B5EF4-FFF2-40B4-BE49-F238E27FC236}">
                                                  <a16:creationId xmlns:a16="http://schemas.microsoft.com/office/drawing/2014/main" id="{00000000-0008-0000-0800-000049000000}"/>
                                                </a:ext>
                                              </a:extLst>
                                            </xdr:cNvPr>
                                            <xdr:cNvSpPr/>
                                          </xdr:nvSpPr>
                                          <xdr:spPr>
                                            <a:xfrm>
                                              <a:off x="4278313" y="11310937"/>
                                              <a:ext cx="1373187" cy="261938"/>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Conveyancers</a:t>
                                              </a:r>
                                            </a:p>
                                          </xdr:txBody>
                                        </xdr:sp>
                                      </xdr:grpSp>
                                      <xdr:sp macro="" textlink="">
                                        <xdr:nvSpPr>
                                          <xdr:cNvPr id="74" name="Rectangle 73">
                                            <a:extLst>
                                              <a:ext uri="{FF2B5EF4-FFF2-40B4-BE49-F238E27FC236}">
                                                <a16:creationId xmlns:a16="http://schemas.microsoft.com/office/drawing/2014/main" id="{00000000-0008-0000-0800-00004A000000}"/>
                                              </a:ext>
                                            </a:extLst>
                                          </xdr:cNvPr>
                                          <xdr:cNvSpPr/>
                                        </xdr:nvSpPr>
                                        <xdr:spPr>
                                          <a:xfrm>
                                            <a:off x="6326188" y="10985501"/>
                                            <a:ext cx="1625168" cy="241523"/>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Architects</a:t>
                                            </a:r>
                                          </a:p>
                                        </xdr:txBody>
                                      </xdr:sp>
                                      <xdr:sp macro="" textlink="">
                                        <xdr:nvSpPr>
                                          <xdr:cNvPr id="75" name="Rectangle 74">
                                            <a:extLst>
                                              <a:ext uri="{FF2B5EF4-FFF2-40B4-BE49-F238E27FC236}">
                                                <a16:creationId xmlns:a16="http://schemas.microsoft.com/office/drawing/2014/main" id="{00000000-0008-0000-0800-00004B000000}"/>
                                              </a:ext>
                                            </a:extLst>
                                          </xdr:cNvPr>
                                          <xdr:cNvSpPr/>
                                        </xdr:nvSpPr>
                                        <xdr:spPr>
                                          <a:xfrm>
                                            <a:off x="6326187" y="11517313"/>
                                            <a:ext cx="1626342" cy="241523"/>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Valuers</a:t>
                                            </a:r>
                                          </a:p>
                                        </xdr:txBody>
                                      </xdr:sp>
                                    </xdr:grpSp>
                                    <xdr:sp macro="" textlink="">
                                      <xdr:nvSpPr>
                                        <xdr:cNvPr id="82" name="Rectangle 81">
                                          <a:extLst>
                                            <a:ext uri="{FF2B5EF4-FFF2-40B4-BE49-F238E27FC236}">
                                              <a16:creationId xmlns:a16="http://schemas.microsoft.com/office/drawing/2014/main" id="{00000000-0008-0000-0800-000052000000}"/>
                                            </a:ext>
                                          </a:extLst>
                                        </xdr:cNvPr>
                                        <xdr:cNvSpPr/>
                                      </xdr:nvSpPr>
                                      <xdr:spPr>
                                        <a:xfrm>
                                          <a:off x="8612187" y="10842625"/>
                                          <a:ext cx="1531092" cy="246062"/>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Valuers</a:t>
                                          </a:r>
                                        </a:p>
                                      </xdr:txBody>
                                    </xdr:sp>
                                    <xdr:sp macro="" textlink="">
                                      <xdr:nvSpPr>
                                        <xdr:cNvPr id="83" name="Rectangle 82">
                                          <a:extLst>
                                            <a:ext uri="{FF2B5EF4-FFF2-40B4-BE49-F238E27FC236}">
                                              <a16:creationId xmlns:a16="http://schemas.microsoft.com/office/drawing/2014/main" id="{00000000-0008-0000-0800-000053000000}"/>
                                            </a:ext>
                                          </a:extLst>
                                        </xdr:cNvPr>
                                        <xdr:cNvSpPr/>
                                      </xdr:nvSpPr>
                                      <xdr:spPr>
                                        <a:xfrm>
                                          <a:off x="8628062" y="11382375"/>
                                          <a:ext cx="1531938" cy="246063"/>
                                        </a:xfrm>
                                        <a:prstGeom prst="rect">
                                          <a:avLst/>
                                        </a:prstGeom>
                                        <a:noFill/>
                                        <a:ln w="19050">
                                          <a:solidFill>
                                            <a:schemeClr val="accent2">
                                              <a:lumMod val="40000"/>
                                              <a:lumOff val="6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ZA" sz="1100">
                                              <a:latin typeface="Arial Narrow" panose="020B0606020202030204" pitchFamily="34" charset="0"/>
                                            </a:rPr>
                                            <a:t>Engineers</a:t>
                                          </a:r>
                                        </a:p>
                                      </xdr:txBody>
                                    </xdr:sp>
                                  </xdr:grpSp>
                                </xdr:grpSp>
                              </xdr:grpSp>
                            </xdr:grpSp>
                          </xdr:grpSp>
                        </xdr:grpSp>
                      </xdr:grpSp>
                    </xdr:grpSp>
                  </xdr:grpSp>
                </xdr:grpSp>
              </xdr:grpSp>
            </xdr:grpSp>
          </xdr:grpSp>
        </xdr:grp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497417</xdr:rowOff>
    </xdr:from>
    <xdr:to>
      <xdr:col>1</xdr:col>
      <xdr:colOff>10583</xdr:colOff>
      <xdr:row>4</xdr:row>
      <xdr:rowOff>497417</xdr:rowOff>
    </xdr:to>
    <xdr:cxnSp macro="">
      <xdr:nvCxnSpPr>
        <xdr:cNvPr id="32" name="Straight Connector 31">
          <a:extLst>
            <a:ext uri="{FF2B5EF4-FFF2-40B4-BE49-F238E27FC236}">
              <a16:creationId xmlns:a16="http://schemas.microsoft.com/office/drawing/2014/main" id="{00000000-0008-0000-0900-000020000000}"/>
            </a:ext>
          </a:extLst>
        </xdr:cNvPr>
        <xdr:cNvCxnSpPr/>
      </xdr:nvCxnSpPr>
      <xdr:spPr>
        <a:xfrm flipV="1">
          <a:off x="4000500" y="2434167"/>
          <a:ext cx="952500" cy="0"/>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Conrad\Documents\Cornerstone\Projects%20Past\Children's%20Bill\16%20December%20Models\CD%20Provinces\Western%20Cape\Social%20Development\WC%20-%20Prov%20Soc%20Dev%20Module%2004%20Nov%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gaugelo/Downloads/PE139-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Information"/>
      <sheetName val="Technical Guidelines"/>
      <sheetName val="Economic definitions"/>
      <sheetName val="Revenue"/>
      <sheetName val="Admin"/>
      <sheetName val="2"/>
      <sheetName val="3"/>
      <sheetName val="4"/>
      <sheetName val="5"/>
      <sheetName val="6"/>
      <sheetName val="7"/>
      <sheetName val="8"/>
      <sheetName val="9"/>
      <sheetName val="10"/>
      <sheetName val="Expend summary"/>
      <sheetName val="CashFlow"/>
      <sheetName val="FinancialPosition"/>
      <sheetName val="RelatedPartyRevenue"/>
      <sheetName val="Personnel"/>
      <sheetName val="ENESummary"/>
      <sheetName val="PersonnelPub"/>
      <sheetName val="PerformInfoPub"/>
      <sheetName val="TrendsAnalysis"/>
      <sheetName val="CashFlowDiff"/>
      <sheetName val="PersonnelTrends"/>
      <sheetName val="Infrastructure"/>
      <sheetName val="InfraS Summary"/>
      <sheetName val="Checks"/>
      <sheetName val="SOSUC"/>
      <sheetName val="Consolidation"/>
      <sheetName val="Govt Acc financing table"/>
      <sheetName val="Sign-Off"/>
      <sheetName val="Tables"/>
      <sheetName val="Metadata"/>
    </sheetNames>
    <sheetDataSet>
      <sheetData sheetId="0">
        <row r="17">
          <cell r="Y17" t="str">
            <v>2016/17</v>
          </cell>
        </row>
        <row r="18">
          <cell r="Y18" t="str">
            <v>2017/18</v>
          </cell>
        </row>
        <row r="19">
          <cell r="Y19" t="str">
            <v>2018/19</v>
          </cell>
        </row>
        <row r="20">
          <cell r="Y20" t="str">
            <v>2019/20</v>
          </cell>
        </row>
        <row r="21">
          <cell r="Y21" t="str">
            <v>2020/21</v>
          </cell>
        </row>
        <row r="22">
          <cell r="Y22" t="str">
            <v>2021/22</v>
          </cell>
        </row>
        <row r="23">
          <cell r="Y23" t="str">
            <v>2022/23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L244"/>
  <sheetViews>
    <sheetView workbookViewId="0">
      <selection activeCell="C2" sqref="C2:L37"/>
    </sheetView>
  </sheetViews>
  <sheetFormatPr defaultRowHeight="14.25"/>
  <cols>
    <col min="3" max="3" width="51.19921875" customWidth="1"/>
    <col min="4" max="11" width="9.06640625" customWidth="1"/>
    <col min="12" max="12" width="11.19921875" customWidth="1"/>
  </cols>
  <sheetData>
    <row r="2" spans="3:12" ht="23.25">
      <c r="C2" s="205" t="s">
        <v>83</v>
      </c>
      <c r="D2" s="58" t="s">
        <v>80</v>
      </c>
      <c r="E2" s="59" t="s">
        <v>79</v>
      </c>
      <c r="F2" s="58" t="s">
        <v>80</v>
      </c>
      <c r="G2" s="60" t="s">
        <v>79</v>
      </c>
      <c r="H2" s="59" t="s">
        <v>81</v>
      </c>
      <c r="I2" s="60" t="s">
        <v>80</v>
      </c>
      <c r="J2" s="60" t="s">
        <v>79</v>
      </c>
      <c r="K2" s="60" t="s">
        <v>81</v>
      </c>
      <c r="L2" s="63" t="s">
        <v>78</v>
      </c>
    </row>
    <row r="3" spans="3:12" ht="14.55" customHeight="1">
      <c r="C3" s="206"/>
      <c r="D3" s="202" t="s">
        <v>13</v>
      </c>
      <c r="E3" s="203"/>
      <c r="F3" s="202" t="s">
        <v>14</v>
      </c>
      <c r="G3" s="204"/>
      <c r="H3" s="203"/>
      <c r="I3" s="204" t="s">
        <v>15</v>
      </c>
      <c r="J3" s="204"/>
      <c r="K3" s="204"/>
      <c r="L3" s="64" t="s">
        <v>82</v>
      </c>
    </row>
    <row r="4" spans="3:12" ht="14.55" customHeight="1">
      <c r="C4" s="61" t="s">
        <v>16</v>
      </c>
      <c r="D4" s="38"/>
      <c r="E4" s="39"/>
      <c r="F4" s="38"/>
      <c r="G4" s="49"/>
      <c r="H4" s="39"/>
      <c r="I4" s="49"/>
      <c r="J4" s="49"/>
      <c r="K4" s="49"/>
      <c r="L4" s="65"/>
    </row>
    <row r="5" spans="3:12">
      <c r="C5" s="50" t="s">
        <v>17</v>
      </c>
      <c r="D5" s="40"/>
      <c r="E5" s="41"/>
      <c r="F5" s="40"/>
      <c r="G5" s="34"/>
      <c r="H5" s="41"/>
      <c r="I5" s="34"/>
      <c r="J5" s="51"/>
      <c r="K5" s="51"/>
      <c r="L5" s="66"/>
    </row>
    <row r="6" spans="3:12">
      <c r="C6" s="52" t="s">
        <v>18</v>
      </c>
      <c r="D6" s="42">
        <v>55899114.222859941</v>
      </c>
      <c r="E6" s="43">
        <f>D6/D14</f>
        <v>0.73091643540532547</v>
      </c>
      <c r="F6" s="42">
        <v>61120171.401850022</v>
      </c>
      <c r="G6" s="54">
        <f>F6/F14</f>
        <v>0.74449996668017571</v>
      </c>
      <c r="H6" s="44">
        <f t="shared" ref="H6:H14" si="0">(F6/D6)-1</f>
        <v>9.340142954993258E-2</v>
      </c>
      <c r="I6" s="53">
        <v>65964689.934549958</v>
      </c>
      <c r="J6" s="54">
        <f>I6/I14</f>
        <v>0.75728220841841054</v>
      </c>
      <c r="K6" s="54">
        <f t="shared" ref="K6:K14" si="1">(I6/F6)-1</f>
        <v>7.9262188269211942E-2</v>
      </c>
      <c r="L6" s="67">
        <f>((I6/D6)^(1/2)-1)</f>
        <v>8.6308804858335142E-2</v>
      </c>
    </row>
    <row r="7" spans="3:12">
      <c r="C7" s="52" t="s">
        <v>20</v>
      </c>
      <c r="D7" s="42">
        <v>16361922.485080022</v>
      </c>
      <c r="E7" s="44">
        <f>D7/D14</f>
        <v>0.21394253246113551</v>
      </c>
      <c r="F7" s="42">
        <v>15705790.197539996</v>
      </c>
      <c r="G7" s="54">
        <f>F7/F14</f>
        <v>0.19131098638248303</v>
      </c>
      <c r="H7" s="44">
        <f t="shared" si="0"/>
        <v>-4.0101173204941776E-2</v>
      </c>
      <c r="I7" s="53">
        <v>15241071.018739985</v>
      </c>
      <c r="J7" s="54">
        <f>I7/I14</f>
        <v>0.17496924386645332</v>
      </c>
      <c r="K7" s="54">
        <f t="shared" si="1"/>
        <v>-2.958903518734135E-2</v>
      </c>
      <c r="L7" s="67">
        <f t="shared" ref="L7:L70" si="2">((I7/D7)^(1/2)-1)</f>
        <v>-3.4859416130099907E-2</v>
      </c>
    </row>
    <row r="8" spans="3:12">
      <c r="C8" s="52" t="s">
        <v>21</v>
      </c>
      <c r="D8" s="42">
        <v>3092280.3178400015</v>
      </c>
      <c r="E8" s="44">
        <f>D8/D14</f>
        <v>4.0433529915673561E-2</v>
      </c>
      <c r="F8" s="42">
        <v>3351596.0688399971</v>
      </c>
      <c r="G8" s="54">
        <f>F8/F14</f>
        <v>4.0825526243554636E-2</v>
      </c>
      <c r="H8" s="44">
        <f t="shared" si="0"/>
        <v>8.3859069795176655E-2</v>
      </c>
      <c r="I8" s="53">
        <v>3828193.0206599976</v>
      </c>
      <c r="J8" s="54">
        <f>I8/I14</f>
        <v>4.3948095076528873E-2</v>
      </c>
      <c r="K8" s="54">
        <f t="shared" si="1"/>
        <v>0.14219999726427446</v>
      </c>
      <c r="L8" s="67">
        <f t="shared" si="2"/>
        <v>0.11264721567750735</v>
      </c>
    </row>
    <row r="9" spans="3:12">
      <c r="C9" s="52" t="s">
        <v>22</v>
      </c>
      <c r="D9" s="42">
        <v>492439.39910999982</v>
      </c>
      <c r="E9" s="44">
        <f>D9/D14</f>
        <v>6.438958027414096E-3</v>
      </c>
      <c r="F9" s="42">
        <v>1370256.5364899989</v>
      </c>
      <c r="G9" s="54">
        <f>F9/F14</f>
        <v>1.6690986336619116E-2</v>
      </c>
      <c r="H9" s="44">
        <f t="shared" si="0"/>
        <v>1.7825891652181034</v>
      </c>
      <c r="I9" s="53">
        <v>646336.76771000016</v>
      </c>
      <c r="J9" s="54">
        <f>I9/I14</f>
        <v>7.4200202459692713E-3</v>
      </c>
      <c r="K9" s="54">
        <f t="shared" si="1"/>
        <v>-0.52830966282734637</v>
      </c>
      <c r="L9" s="67">
        <f t="shared" si="2"/>
        <v>0.14565283640145554</v>
      </c>
    </row>
    <row r="10" spans="3:12">
      <c r="C10" s="52" t="s">
        <v>23</v>
      </c>
      <c r="D10" s="42">
        <v>232398.83574000001</v>
      </c>
      <c r="E10" s="44">
        <f>D10/D14</f>
        <v>3.0387624378842596E-3</v>
      </c>
      <c r="F10" s="42">
        <v>99739.406870000035</v>
      </c>
      <c r="G10" s="54">
        <f>F10/F14</f>
        <v>1.2149178149910734E-3</v>
      </c>
      <c r="H10" s="44">
        <f t="shared" si="0"/>
        <v>-0.57082656394378362</v>
      </c>
      <c r="I10" s="53">
        <v>965408.13415000006</v>
      </c>
      <c r="J10" s="54">
        <f>I10/I14</f>
        <v>1.1082996138988778E-2</v>
      </c>
      <c r="K10" s="54">
        <f t="shared" si="1"/>
        <v>8.6793049452189877</v>
      </c>
      <c r="L10" s="67">
        <f t="shared" si="2"/>
        <v>1.0381610736091398</v>
      </c>
    </row>
    <row r="11" spans="3:12">
      <c r="C11" s="52" t="s">
        <v>24</v>
      </c>
      <c r="D11" s="42">
        <v>300158.74412999977</v>
      </c>
      <c r="E11" s="44">
        <f>D11/D14</f>
        <v>3.9247662930858868E-3</v>
      </c>
      <c r="F11" s="42">
        <v>335081.13433000009</v>
      </c>
      <c r="G11" s="54">
        <f>F11/F14</f>
        <v>4.0815967563907962E-3</v>
      </c>
      <c r="H11" s="44">
        <f t="shared" si="0"/>
        <v>0.11634640297160659</v>
      </c>
      <c r="I11" s="53">
        <v>349998.24335999973</v>
      </c>
      <c r="J11" s="54">
        <f>I11/I14</f>
        <v>4.018019988227102E-3</v>
      </c>
      <c r="K11" s="54">
        <f t="shared" si="1"/>
        <v>4.4517901790641412E-2</v>
      </c>
      <c r="L11" s="67">
        <f t="shared" si="2"/>
        <v>7.9835081159818744E-2</v>
      </c>
    </row>
    <row r="12" spans="3:12">
      <c r="C12" s="52" t="s">
        <v>25</v>
      </c>
      <c r="D12" s="42">
        <v>85811.429610000094</v>
      </c>
      <c r="E12" s="44">
        <f>D12/D14</f>
        <v>1.1220389646519036E-3</v>
      </c>
      <c r="F12" s="42">
        <v>95888.717550000059</v>
      </c>
      <c r="G12" s="54">
        <f>F12/F14</f>
        <v>1.1680128733869842E-3</v>
      </c>
      <c r="H12" s="44">
        <f t="shared" si="0"/>
        <v>0.11743526457722142</v>
      </c>
      <c r="I12" s="53">
        <v>94840.958520000015</v>
      </c>
      <c r="J12" s="54">
        <f>I12/I14</f>
        <v>1.0887850846840257E-3</v>
      </c>
      <c r="K12" s="54">
        <f t="shared" si="1"/>
        <v>-1.0926822850182538E-2</v>
      </c>
      <c r="L12" s="67">
        <f t="shared" si="2"/>
        <v>5.1296935881884442E-2</v>
      </c>
    </row>
    <row r="13" spans="3:12">
      <c r="C13" s="52" t="s">
        <v>26</v>
      </c>
      <c r="D13" s="42">
        <v>13993.698170000003</v>
      </c>
      <c r="E13" s="44">
        <f>D13/D14</f>
        <v>1.8297649482917203E-4</v>
      </c>
      <c r="F13" s="42">
        <v>17076.452259999995</v>
      </c>
      <c r="G13" s="54">
        <f>F13/F14</f>
        <v>2.0800691239882208E-4</v>
      </c>
      <c r="H13" s="44">
        <f t="shared" si="0"/>
        <v>0.22029588265729982</v>
      </c>
      <c r="I13" s="53">
        <v>16605.337600000003</v>
      </c>
      <c r="J13" s="54">
        <f>I13/I14</f>
        <v>1.9063118073833272E-4</v>
      </c>
      <c r="K13" s="54">
        <f t="shared" si="1"/>
        <v>-2.758855603183652E-2</v>
      </c>
      <c r="L13" s="67">
        <f t="shared" si="2"/>
        <v>8.932533309530144E-2</v>
      </c>
    </row>
    <row r="14" spans="3:12">
      <c r="C14" s="50" t="s">
        <v>27</v>
      </c>
      <c r="D14" s="40">
        <f>SUM(D6:D13)</f>
        <v>76478119.132539973</v>
      </c>
      <c r="E14" s="45">
        <f>D14/D21</f>
        <v>0.92390758962719821</v>
      </c>
      <c r="F14" s="40">
        <f>SUM(F6:F13)</f>
        <v>82095599.91573</v>
      </c>
      <c r="G14" s="35">
        <f>F14/F21</f>
        <v>0.92612891600981584</v>
      </c>
      <c r="H14" s="45">
        <f t="shared" si="0"/>
        <v>7.3452130451256092E-2</v>
      </c>
      <c r="I14" s="34">
        <f>SUM(I6:I13)</f>
        <v>87107143.415289924</v>
      </c>
      <c r="J14" s="35">
        <f>I14/I21</f>
        <v>0.92392874765377386</v>
      </c>
      <c r="K14" s="35">
        <f t="shared" si="1"/>
        <v>6.1045214417145388E-2</v>
      </c>
      <c r="L14" s="69">
        <f t="shared" si="2"/>
        <v>6.7230643263767265E-2</v>
      </c>
    </row>
    <row r="15" spans="3:12">
      <c r="C15" s="50" t="s">
        <v>28</v>
      </c>
      <c r="D15" s="40"/>
      <c r="E15" s="41"/>
      <c r="F15" s="40"/>
      <c r="G15" s="34"/>
      <c r="H15" s="41"/>
      <c r="I15" s="34"/>
      <c r="J15" s="51"/>
      <c r="K15" s="51"/>
      <c r="L15" s="67"/>
    </row>
    <row r="16" spans="3:12">
      <c r="C16" s="52" t="s">
        <v>24</v>
      </c>
      <c r="D16" s="42">
        <v>1991296.6693899992</v>
      </c>
      <c r="E16" s="44">
        <f>D16/D20</f>
        <v>0.31614474119790192</v>
      </c>
      <c r="F16" s="42">
        <v>2104088.2470200025</v>
      </c>
      <c r="G16" s="54">
        <f>F16/F20</f>
        <v>0.32132242942519029</v>
      </c>
      <c r="H16" s="44">
        <f t="shared" ref="H16:H21" si="3">(F16/D16)-1</f>
        <v>5.6642277046822453E-2</v>
      </c>
      <c r="I16" s="53">
        <v>2226714.9391699964</v>
      </c>
      <c r="J16" s="54">
        <f>I16/I20</f>
        <v>0.31047652238762591</v>
      </c>
      <c r="K16" s="54">
        <f t="shared" ref="K16:K21" si="4">(I16/F16)-1</f>
        <v>5.8280203942809417E-2</v>
      </c>
      <c r="L16" s="67">
        <f t="shared" si="2"/>
        <v>5.7460923366771999E-2</v>
      </c>
    </row>
    <row r="17" spans="3:12">
      <c r="C17" s="52" t="s">
        <v>29</v>
      </c>
      <c r="D17" s="42">
        <v>1698628.1278800007</v>
      </c>
      <c r="E17" s="44">
        <f>D17/D20</f>
        <v>0.2696797308683313</v>
      </c>
      <c r="F17" s="42">
        <v>1764613.8766599991</v>
      </c>
      <c r="G17" s="54">
        <f>F17/F20</f>
        <v>0.26948015067754127</v>
      </c>
      <c r="H17" s="44">
        <f t="shared" si="3"/>
        <v>3.8846494825417022E-2</v>
      </c>
      <c r="I17" s="53">
        <v>1816791.5444199969</v>
      </c>
      <c r="J17" s="54">
        <f>I17/I20</f>
        <v>0.25331986178034133</v>
      </c>
      <c r="K17" s="54">
        <f t="shared" si="4"/>
        <v>2.9568886684013806E-2</v>
      </c>
      <c r="L17" s="67">
        <f t="shared" si="2"/>
        <v>3.4197287326259929E-2</v>
      </c>
    </row>
    <row r="18" spans="3:12">
      <c r="C18" s="52" t="s">
        <v>30</v>
      </c>
      <c r="D18" s="42">
        <v>1558212.6376499999</v>
      </c>
      <c r="E18" s="44">
        <f>D18/D20</f>
        <v>0.24738691056620185</v>
      </c>
      <c r="F18" s="42">
        <v>1581460.1633900013</v>
      </c>
      <c r="G18" s="54">
        <f>F18/F20</f>
        <v>0.24151012794227292</v>
      </c>
      <c r="H18" s="44">
        <f t="shared" si="3"/>
        <v>1.4919353866274632E-2</v>
      </c>
      <c r="I18" s="53">
        <v>1884785.7369799998</v>
      </c>
      <c r="J18" s="54">
        <f>I18/I20</f>
        <v>0.26280046483250086</v>
      </c>
      <c r="K18" s="54">
        <f t="shared" si="4"/>
        <v>0.19180095750233317</v>
      </c>
      <c r="L18" s="67">
        <f t="shared" si="2"/>
        <v>9.9809918906660577E-2</v>
      </c>
    </row>
    <row r="19" spans="3:12">
      <c r="C19" s="52" t="s">
        <v>31</v>
      </c>
      <c r="D19" s="42">
        <v>1050549.2420899998</v>
      </c>
      <c r="E19" s="44">
        <f>D19/D20</f>
        <v>0.16678861736756492</v>
      </c>
      <c r="F19" s="42">
        <v>1098052.3856000011</v>
      </c>
      <c r="G19" s="54">
        <f>F19/F20</f>
        <v>0.16768729195499565</v>
      </c>
      <c r="H19" s="44">
        <f t="shared" si="3"/>
        <v>4.5217436372136932E-2</v>
      </c>
      <c r="I19" s="53">
        <v>1243634.7323799995</v>
      </c>
      <c r="J19" s="54">
        <f>I19/I20</f>
        <v>0.17340315099953177</v>
      </c>
      <c r="K19" s="54">
        <f t="shared" si="4"/>
        <v>0.13258233276406828</v>
      </c>
      <c r="L19" s="67">
        <f t="shared" si="2"/>
        <v>8.8023346409457304E-2</v>
      </c>
    </row>
    <row r="20" spans="3:12">
      <c r="C20" s="50" t="s">
        <v>32</v>
      </c>
      <c r="D20" s="40">
        <f>SUM(D16:D19)</f>
        <v>6298686.6770099998</v>
      </c>
      <c r="E20" s="45">
        <f>D20/D21</f>
        <v>7.6092410372801789E-2</v>
      </c>
      <c r="F20" s="40">
        <f>SUM(F16:F19)</f>
        <v>6548214.672670003</v>
      </c>
      <c r="G20" s="35">
        <f>F20/F21</f>
        <v>7.3871083990184092E-2</v>
      </c>
      <c r="H20" s="45">
        <f t="shared" si="3"/>
        <v>3.9615876841559983E-2</v>
      </c>
      <c r="I20" s="34">
        <f>SUM(I16:I19)</f>
        <v>7171926.9529499933</v>
      </c>
      <c r="J20" s="35">
        <f>I20/I21</f>
        <v>7.6071252346226179E-2</v>
      </c>
      <c r="K20" s="35">
        <f t="shared" si="4"/>
        <v>9.5249210885396174E-2</v>
      </c>
      <c r="L20" s="69">
        <f t="shared" si="2"/>
        <v>6.7070039282636662E-2</v>
      </c>
    </row>
    <row r="21" spans="3:12">
      <c r="C21" s="79" t="s">
        <v>33</v>
      </c>
      <c r="D21" s="80">
        <f>SUM(D14,D20)</f>
        <v>82776805.809549972</v>
      </c>
      <c r="E21" s="81">
        <f>D21/D89</f>
        <v>0.30917086302585317</v>
      </c>
      <c r="F21" s="80">
        <f>SUM(F14,F20)</f>
        <v>88643814.588400006</v>
      </c>
      <c r="G21" s="82">
        <f>F21/F89</f>
        <v>0.31846348538382563</v>
      </c>
      <c r="H21" s="81">
        <f t="shared" si="3"/>
        <v>7.0877448356108985E-2</v>
      </c>
      <c r="I21" s="83">
        <f>SUM(I14,I20)</f>
        <v>94279070.368239909</v>
      </c>
      <c r="J21" s="82">
        <f>I21/I89</f>
        <v>0.3287444782824821</v>
      </c>
      <c r="K21" s="82">
        <f t="shared" si="4"/>
        <v>6.3571900713051299E-2</v>
      </c>
      <c r="L21" s="84">
        <f t="shared" si="2"/>
        <v>6.721842336929762E-2</v>
      </c>
    </row>
    <row r="22" spans="3:12">
      <c r="C22" s="55"/>
      <c r="D22" s="40"/>
      <c r="E22" s="45"/>
      <c r="F22" s="40"/>
      <c r="G22" s="35"/>
      <c r="H22" s="45"/>
      <c r="I22" s="34"/>
      <c r="J22" s="35"/>
      <c r="K22" s="35"/>
      <c r="L22" s="67"/>
    </row>
    <row r="23" spans="3:12">
      <c r="C23" s="62" t="s">
        <v>34</v>
      </c>
      <c r="D23" s="40"/>
      <c r="E23" s="41"/>
      <c r="F23" s="40"/>
      <c r="G23" s="34"/>
      <c r="H23" s="41"/>
      <c r="I23" s="34"/>
      <c r="J23" s="51"/>
      <c r="K23" s="51"/>
      <c r="L23" s="67"/>
    </row>
    <row r="24" spans="3:12">
      <c r="C24" s="50" t="s">
        <v>17</v>
      </c>
      <c r="D24" s="40"/>
      <c r="E24" s="41"/>
      <c r="F24" s="40"/>
      <c r="G24" s="34"/>
      <c r="H24" s="41"/>
      <c r="I24" s="34"/>
      <c r="J24" s="51"/>
      <c r="K24" s="51"/>
      <c r="L24" s="67"/>
    </row>
    <row r="25" spans="3:12">
      <c r="C25" s="52" t="s">
        <v>35</v>
      </c>
      <c r="D25" s="42">
        <v>32694308.813909996</v>
      </c>
      <c r="E25" s="44">
        <f>D25/D29</f>
        <v>0.97973742275151143</v>
      </c>
      <c r="F25" s="42">
        <v>31519866.519349996</v>
      </c>
      <c r="G25" s="54">
        <f>F25/F29</f>
        <v>0.9790185415976822</v>
      </c>
      <c r="H25" s="44">
        <f>(F25/D25)-1</f>
        <v>-3.5921918436774725E-2</v>
      </c>
      <c r="I25" s="53">
        <v>32621603.602420002</v>
      </c>
      <c r="J25" s="54">
        <f>I25/I29</f>
        <v>0.97828970298732942</v>
      </c>
      <c r="K25" s="54">
        <f>(I25/F25)-1</f>
        <v>3.4953735682657472E-2</v>
      </c>
      <c r="L25" s="67">
        <f t="shared" si="2"/>
        <v>-1.1125128405953255E-3</v>
      </c>
    </row>
    <row r="26" spans="3:12">
      <c r="C26" s="52" t="s">
        <v>24</v>
      </c>
      <c r="D26" s="42">
        <v>419771.50536000007</v>
      </c>
      <c r="E26" s="44">
        <f>D26/D29</f>
        <v>1.2579126695926758E-2</v>
      </c>
      <c r="F26" s="42">
        <v>410868.43241000007</v>
      </c>
      <c r="G26" s="54">
        <f>F26/F29</f>
        <v>1.2761723252845148E-2</v>
      </c>
      <c r="H26" s="44">
        <f>(F26/D26)-1</f>
        <v>-2.1209331353648331E-2</v>
      </c>
      <c r="I26" s="53">
        <v>426151.87278000003</v>
      </c>
      <c r="J26" s="54">
        <f>I26/I29</f>
        <v>1.2779874163467339E-2</v>
      </c>
      <c r="K26" s="54">
        <f>(I26/F26)-1</f>
        <v>3.7197893934934445E-2</v>
      </c>
      <c r="L26" s="67">
        <f t="shared" si="2"/>
        <v>7.571148913644965E-3</v>
      </c>
    </row>
    <row r="27" spans="3:12">
      <c r="C27" s="52" t="s">
        <v>36</v>
      </c>
      <c r="D27" s="42">
        <v>156546.89431999999</v>
      </c>
      <c r="E27" s="44">
        <f>D27/D29</f>
        <v>4.6911788731736617E-3</v>
      </c>
      <c r="F27" s="42">
        <v>174531.81113999998</v>
      </c>
      <c r="G27" s="54">
        <f>F27/F29</f>
        <v>5.421021662632617E-3</v>
      </c>
      <c r="H27" s="44">
        <f>(F27/D27)-1</f>
        <v>0.11488517161660661</v>
      </c>
      <c r="I27" s="53">
        <v>203175.89612000014</v>
      </c>
      <c r="J27" s="54">
        <f>I27/I29</f>
        <v>6.0930446428045697E-3</v>
      </c>
      <c r="K27" s="54">
        <f>(I27/F27)-1</f>
        <v>0.16411956532682415</v>
      </c>
      <c r="L27" s="67">
        <f t="shared" si="2"/>
        <v>0.13923642909259448</v>
      </c>
    </row>
    <row r="28" spans="3:12">
      <c r="C28" s="52" t="s">
        <v>37</v>
      </c>
      <c r="D28" s="42">
        <v>99853.544499999975</v>
      </c>
      <c r="E28" s="44">
        <f>D28/D29</f>
        <v>2.9922716793881524E-3</v>
      </c>
      <c r="F28" s="42">
        <v>90105.622909999991</v>
      </c>
      <c r="G28" s="54">
        <f>F28/F29</f>
        <v>2.7987134868399204E-3</v>
      </c>
      <c r="H28" s="44">
        <f>(F28/D28)-1</f>
        <v>-9.7622188964959444E-2</v>
      </c>
      <c r="I28" s="53">
        <v>94613.923499999961</v>
      </c>
      <c r="J28" s="54">
        <f>I28/I29</f>
        <v>2.8373782063986094E-3</v>
      </c>
      <c r="K28" s="54">
        <f>(I28/F28)-1</f>
        <v>5.0033510056336716E-2</v>
      </c>
      <c r="L28" s="67">
        <f t="shared" si="2"/>
        <v>-2.6590045089902814E-2</v>
      </c>
    </row>
    <row r="29" spans="3:12">
      <c r="C29" s="50" t="s">
        <v>27</v>
      </c>
      <c r="D29" s="40">
        <f>SUM(D25:D28)</f>
        <v>33370480.758089997</v>
      </c>
      <c r="E29" s="44">
        <f>D29/D36</f>
        <v>0.59455610513565282</v>
      </c>
      <c r="F29" s="40">
        <f>SUM(F25:F28)</f>
        <v>32195372.385809999</v>
      </c>
      <c r="G29" s="54">
        <f>F29/F36</f>
        <v>0.6007039396029753</v>
      </c>
      <c r="H29" s="44">
        <f>(F29/D29)-1</f>
        <v>-3.5214007877160003E-2</v>
      </c>
      <c r="I29" s="34">
        <f>SUM(I25:I28)</f>
        <v>33345545.294820003</v>
      </c>
      <c r="J29" s="54">
        <f>I29/I36</f>
        <v>0.60207044060469495</v>
      </c>
      <c r="K29" s="54">
        <f>(I29/F29)-1</f>
        <v>3.5724789737699769E-2</v>
      </c>
      <c r="L29" s="69">
        <f t="shared" si="2"/>
        <v>-3.7368540373727832E-4</v>
      </c>
    </row>
    <row r="30" spans="3:12">
      <c r="C30" s="50" t="s">
        <v>28</v>
      </c>
      <c r="D30" s="40"/>
      <c r="E30" s="41"/>
      <c r="F30" s="40"/>
      <c r="G30" s="34"/>
      <c r="H30" s="41"/>
      <c r="I30" s="34"/>
      <c r="J30" s="51"/>
      <c r="K30" s="51"/>
      <c r="L30" s="67"/>
    </row>
    <row r="31" spans="3:12">
      <c r="C31" s="52" t="s">
        <v>38</v>
      </c>
      <c r="D31" s="42">
        <v>21063074.971949983</v>
      </c>
      <c r="E31" s="44">
        <f>D31/$D$35</f>
        <v>0.92559582683977448</v>
      </c>
      <c r="F31" s="42">
        <v>19182971.004609957</v>
      </c>
      <c r="G31" s="54">
        <f>F31/$F$35</f>
        <v>0.89637115488452468</v>
      </c>
      <c r="H31" s="44">
        <f t="shared" ref="H31:H36" si="5">(F31/D31)-1</f>
        <v>-8.9260659701576817E-2</v>
      </c>
      <c r="I31" s="53">
        <v>19573053.700899947</v>
      </c>
      <c r="J31" s="54">
        <f>I31/$I$35</f>
        <v>0.88809999648520555</v>
      </c>
      <c r="K31" s="54">
        <f t="shared" ref="K31:K36" si="6">(I31/F31)-1</f>
        <v>2.0334842616206217E-2</v>
      </c>
      <c r="L31" s="67">
        <f t="shared" si="2"/>
        <v>-3.6019148816855862E-2</v>
      </c>
    </row>
    <row r="32" spans="3:12">
      <c r="C32" s="52" t="s">
        <v>24</v>
      </c>
      <c r="D32" s="42">
        <v>1135096.9408999984</v>
      </c>
      <c r="E32" s="44">
        <f>D32/$D$35</f>
        <v>4.9880703219011807E-2</v>
      </c>
      <c r="F32" s="42">
        <v>1250939.6843000022</v>
      </c>
      <c r="G32" s="54">
        <f>F32/$F$35</f>
        <v>5.8453210883622188E-2</v>
      </c>
      <c r="H32" s="44">
        <f t="shared" si="5"/>
        <v>0.10205537450233471</v>
      </c>
      <c r="I32" s="53">
        <v>1699356.0305600017</v>
      </c>
      <c r="J32" s="54">
        <f>I32/$I$35</f>
        <v>7.7105908348785612E-2</v>
      </c>
      <c r="K32" s="54">
        <f t="shared" si="6"/>
        <v>0.3584636029121766</v>
      </c>
      <c r="L32" s="67">
        <f t="shared" si="2"/>
        <v>0.22356124270719269</v>
      </c>
    </row>
    <row r="33" spans="3:12">
      <c r="C33" s="52" t="s">
        <v>39</v>
      </c>
      <c r="D33" s="42">
        <v>357910.94898999995</v>
      </c>
      <c r="E33" s="44">
        <f>D33/$D$35</f>
        <v>1.5728039766585798E-2</v>
      </c>
      <c r="F33" s="42">
        <v>577453.87196999998</v>
      </c>
      <c r="G33" s="54">
        <f>F33/$F$35</f>
        <v>2.6982942005484921E-2</v>
      </c>
      <c r="H33" s="44">
        <f t="shared" si="5"/>
        <v>0.61340096915038522</v>
      </c>
      <c r="I33" s="53">
        <v>476402.3896600001</v>
      </c>
      <c r="J33" s="54">
        <f>I33/$I$35</f>
        <v>2.1616093587028592E-2</v>
      </c>
      <c r="K33" s="54">
        <f t="shared" si="6"/>
        <v>-0.17499489953242486</v>
      </c>
      <c r="L33" s="67">
        <f t="shared" si="2"/>
        <v>0.15371748216294123</v>
      </c>
    </row>
    <row r="34" spans="3:12">
      <c r="C34" s="52" t="s">
        <v>40</v>
      </c>
      <c r="D34" s="42">
        <v>200150.86477999992</v>
      </c>
      <c r="E34" s="44">
        <f>D34/$D$35</f>
        <v>8.795430174627963E-3</v>
      </c>
      <c r="F34" s="42">
        <v>389336.36537999997</v>
      </c>
      <c r="G34" s="54">
        <f>F34/$F$35</f>
        <v>1.8192692226368185E-2</v>
      </c>
      <c r="H34" s="44">
        <f t="shared" si="5"/>
        <v>0.94521450510817084</v>
      </c>
      <c r="I34" s="53">
        <v>290433.20977000007</v>
      </c>
      <c r="J34" s="54">
        <f>I34/$I$35</f>
        <v>1.3178001578980213E-2</v>
      </c>
      <c r="K34" s="54">
        <f t="shared" si="6"/>
        <v>-0.25403009943206423</v>
      </c>
      <c r="L34" s="67">
        <f t="shared" si="2"/>
        <v>0.20460427981924778</v>
      </c>
    </row>
    <row r="35" spans="3:12">
      <c r="C35" s="50" t="s">
        <v>32</v>
      </c>
      <c r="D35" s="40">
        <f>SUM(D31:D34)</f>
        <v>22756233.726619981</v>
      </c>
      <c r="E35" s="45">
        <f>D35/D36</f>
        <v>0.40544389486434712</v>
      </c>
      <c r="F35" s="40">
        <f>SUM(F31:F34)</f>
        <v>21400700.926259961</v>
      </c>
      <c r="G35" s="35">
        <f>F35/F36</f>
        <v>0.39929606039703436</v>
      </c>
      <c r="H35" s="45">
        <f t="shared" si="5"/>
        <v>-5.9567537257904535E-2</v>
      </c>
      <c r="I35" s="34">
        <f>SUM(I31:I34)</f>
        <v>22039245.330889951</v>
      </c>
      <c r="J35" s="35">
        <f>I35/I36</f>
        <v>0.39792955939530406</v>
      </c>
      <c r="K35" s="35">
        <f t="shared" si="6"/>
        <v>2.9837546294871897E-2</v>
      </c>
      <c r="L35" s="69">
        <f t="shared" si="2"/>
        <v>-1.5879753339886227E-2</v>
      </c>
    </row>
    <row r="36" spans="3:12">
      <c r="C36" s="85" t="s">
        <v>41</v>
      </c>
      <c r="D36" s="80">
        <f>SUM(D29,D35)</f>
        <v>56126714.484709978</v>
      </c>
      <c r="E36" s="81">
        <f>D36/D89</f>
        <v>0.209632935051493</v>
      </c>
      <c r="F36" s="80">
        <v>53596073.312069438</v>
      </c>
      <c r="G36" s="82">
        <f>F36/F89</f>
        <v>0.19255029117488198</v>
      </c>
      <c r="H36" s="81">
        <f t="shared" si="5"/>
        <v>-4.5087997682991654E-2</v>
      </c>
      <c r="I36" s="83">
        <v>55384790.625710011</v>
      </c>
      <c r="J36" s="82">
        <f>I36/I89</f>
        <v>0.19312286415126917</v>
      </c>
      <c r="K36" s="82">
        <f t="shared" si="6"/>
        <v>3.3374036624391312E-2</v>
      </c>
      <c r="L36" s="84">
        <f t="shared" si="2"/>
        <v>-6.6313521882185311E-3</v>
      </c>
    </row>
    <row r="37" spans="3:12">
      <c r="C37" s="55"/>
      <c r="D37" s="40"/>
      <c r="E37" s="45"/>
      <c r="F37" s="40"/>
      <c r="G37" s="35"/>
      <c r="H37" s="45"/>
      <c r="I37" s="34"/>
      <c r="J37" s="35"/>
      <c r="K37" s="35"/>
      <c r="L37" s="67"/>
    </row>
    <row r="38" spans="3:12">
      <c r="C38" s="62" t="s">
        <v>42</v>
      </c>
      <c r="D38" s="40"/>
      <c r="E38" s="41"/>
      <c r="F38" s="40"/>
      <c r="G38" s="34"/>
      <c r="H38" s="41"/>
      <c r="I38" s="34"/>
      <c r="J38" s="51"/>
      <c r="K38" s="51"/>
      <c r="L38" s="67"/>
    </row>
    <row r="39" spans="3:12">
      <c r="C39" s="50" t="s">
        <v>17</v>
      </c>
      <c r="D39" s="40"/>
      <c r="E39" s="41"/>
      <c r="F39" s="40"/>
      <c r="G39" s="34"/>
      <c r="H39" s="41"/>
      <c r="I39" s="34"/>
      <c r="J39" s="51"/>
      <c r="K39" s="51"/>
      <c r="L39" s="67"/>
    </row>
    <row r="40" spans="3:12">
      <c r="C40" s="52" t="s">
        <v>43</v>
      </c>
      <c r="D40" s="42">
        <v>6152173.0854900004</v>
      </c>
      <c r="E40" s="44">
        <f>D40/$D$49</f>
        <v>0.63285292397063209</v>
      </c>
      <c r="F40" s="42">
        <v>5364511.3071999997</v>
      </c>
      <c r="G40" s="54">
        <f t="shared" ref="G40:G48" si="7">F40/$F$49</f>
        <v>0.59802613557499995</v>
      </c>
      <c r="H40" s="44">
        <f t="shared" ref="H40:H49" si="8">(F40/D40)-1</f>
        <v>-0.12802984690851982</v>
      </c>
      <c r="I40" s="53">
        <v>5064328.4446200002</v>
      </c>
      <c r="J40" s="54">
        <f t="shared" ref="J40:J48" si="9">I40/$I$49</f>
        <v>0.56803491972431697</v>
      </c>
      <c r="K40" s="54">
        <f>(I40/F40)-1</f>
        <v>-5.5957168396142287E-2</v>
      </c>
      <c r="L40" s="67">
        <f t="shared" si="2"/>
        <v>-9.2708882222177658E-2</v>
      </c>
    </row>
    <row r="41" spans="3:12">
      <c r="C41" s="52" t="s">
        <v>44</v>
      </c>
      <c r="D41" s="42">
        <v>840453.42640000046</v>
      </c>
      <c r="E41" s="44">
        <f t="shared" ref="E41:E48" si="10">D41/$D$49</f>
        <v>8.6454558570992143E-2</v>
      </c>
      <c r="F41" s="42">
        <v>928400.81185000006</v>
      </c>
      <c r="G41" s="54">
        <f t="shared" si="7"/>
        <v>0.1034964637002766</v>
      </c>
      <c r="H41" s="44">
        <f t="shared" si="8"/>
        <v>0.10464278291625706</v>
      </c>
      <c r="I41" s="53">
        <v>942576.76615000016</v>
      </c>
      <c r="J41" s="54">
        <f t="shared" si="9"/>
        <v>0.10572310298373556</v>
      </c>
      <c r="K41" s="54">
        <f t="shared" ref="K41:K49" si="11">(I41/F41)-1</f>
        <v>1.5269217905736321E-2</v>
      </c>
      <c r="L41" s="67">
        <f t="shared" si="2"/>
        <v>5.9013604386933372E-2</v>
      </c>
    </row>
    <row r="42" spans="3:12">
      <c r="C42" s="52" t="s">
        <v>45</v>
      </c>
      <c r="D42" s="42">
        <v>794190.8894199999</v>
      </c>
      <c r="E42" s="44">
        <f t="shared" si="10"/>
        <v>8.1695690218093545E-2</v>
      </c>
      <c r="F42" s="42">
        <v>875285.13922000013</v>
      </c>
      <c r="G42" s="54">
        <f t="shared" si="7"/>
        <v>9.7575223419031826E-2</v>
      </c>
      <c r="H42" s="44">
        <f t="shared" si="8"/>
        <v>0.10210926728109859</v>
      </c>
      <c r="I42" s="53">
        <v>1039906.94895</v>
      </c>
      <c r="J42" s="54">
        <f t="shared" si="9"/>
        <v>0.11664003761349562</v>
      </c>
      <c r="K42" s="54">
        <f t="shared" si="11"/>
        <v>0.1880779215293209</v>
      </c>
      <c r="L42" s="67">
        <f t="shared" si="2"/>
        <v>0.14428654084959436</v>
      </c>
    </row>
    <row r="43" spans="3:12">
      <c r="C43" s="52" t="s">
        <v>24</v>
      </c>
      <c r="D43" s="42">
        <v>634852.44036999962</v>
      </c>
      <c r="E43" s="44">
        <f t="shared" si="10"/>
        <v>6.5305090997134399E-2</v>
      </c>
      <c r="F43" s="42">
        <v>658487.65742000018</v>
      </c>
      <c r="G43" s="54">
        <f t="shared" si="7"/>
        <v>7.3407027507274805E-2</v>
      </c>
      <c r="H43" s="44">
        <f t="shared" si="8"/>
        <v>3.7229465537260475E-2</v>
      </c>
      <c r="I43" s="53">
        <v>664101.67584999977</v>
      </c>
      <c r="J43" s="54">
        <f t="shared" si="9"/>
        <v>7.448824582674643E-2</v>
      </c>
      <c r="K43" s="54">
        <f t="shared" si="11"/>
        <v>8.5256243860298841E-3</v>
      </c>
      <c r="L43" s="67">
        <f t="shared" si="2"/>
        <v>2.2776854627906351E-2</v>
      </c>
    </row>
    <row r="44" spans="3:12">
      <c r="C44" s="52" t="s">
        <v>46</v>
      </c>
      <c r="D44" s="42">
        <v>609554.94405000005</v>
      </c>
      <c r="E44" s="44">
        <f t="shared" si="10"/>
        <v>6.2702824400798399E-2</v>
      </c>
      <c r="F44" s="42">
        <v>429316.74533999991</v>
      </c>
      <c r="G44" s="54">
        <f t="shared" si="7"/>
        <v>4.7859463695924802E-2</v>
      </c>
      <c r="H44" s="44">
        <f t="shared" si="8"/>
        <v>-0.29568819098154298</v>
      </c>
      <c r="I44" s="53">
        <v>422956.31703999994</v>
      </c>
      <c r="J44" s="54">
        <f t="shared" si="9"/>
        <v>4.7440437606675899E-2</v>
      </c>
      <c r="K44" s="54">
        <f t="shared" si="11"/>
        <v>-1.4815234600184968E-2</v>
      </c>
      <c r="L44" s="67">
        <f t="shared" si="2"/>
        <v>-0.1670070442457704</v>
      </c>
    </row>
    <row r="45" spans="3:12">
      <c r="C45" s="52" t="s">
        <v>47</v>
      </c>
      <c r="D45" s="42">
        <v>370105.92069000017</v>
      </c>
      <c r="E45" s="44">
        <f t="shared" si="10"/>
        <v>3.8071525432196843E-2</v>
      </c>
      <c r="F45" s="42">
        <v>388774.71962999989</v>
      </c>
      <c r="G45" s="54">
        <f t="shared" si="7"/>
        <v>4.3339911107566416E-2</v>
      </c>
      <c r="H45" s="44">
        <f t="shared" si="8"/>
        <v>5.0441773277214441E-2</v>
      </c>
      <c r="I45" s="53">
        <v>441265.04877000011</v>
      </c>
      <c r="J45" s="54">
        <f t="shared" si="9"/>
        <v>4.9494016688726342E-2</v>
      </c>
      <c r="K45" s="54">
        <f t="shared" si="11"/>
        <v>0.13501476945300284</v>
      </c>
      <c r="L45" s="67">
        <f t="shared" si="2"/>
        <v>9.1909761436374859E-2</v>
      </c>
    </row>
    <row r="46" spans="3:12">
      <c r="C46" s="52" t="s">
        <v>48</v>
      </c>
      <c r="D46" s="42">
        <v>203654.54995999989</v>
      </c>
      <c r="E46" s="44">
        <f t="shared" si="10"/>
        <v>2.094924437774396E-2</v>
      </c>
      <c r="F46" s="42">
        <v>208477.03746000011</v>
      </c>
      <c r="G46" s="54">
        <f t="shared" si="7"/>
        <v>2.3240647643149846E-2</v>
      </c>
      <c r="H46" s="44">
        <f t="shared" si="8"/>
        <v>2.3679743472205361E-2</v>
      </c>
      <c r="I46" s="53">
        <v>219732.66184999989</v>
      </c>
      <c r="J46" s="54">
        <f t="shared" si="9"/>
        <v>2.4646076236893966E-2</v>
      </c>
      <c r="K46" s="54">
        <f t="shared" si="11"/>
        <v>5.3989756028451685E-2</v>
      </c>
      <c r="L46" s="67">
        <f t="shared" si="2"/>
        <v>3.8724199714985863E-2</v>
      </c>
    </row>
    <row r="47" spans="3:12">
      <c r="C47" s="52" t="s">
        <v>49</v>
      </c>
      <c r="D47" s="42">
        <v>74638.990099999952</v>
      </c>
      <c r="E47" s="44">
        <f t="shared" si="10"/>
        <v>7.6778566647296908E-3</v>
      </c>
      <c r="F47" s="42">
        <v>77043.584160000115</v>
      </c>
      <c r="G47" s="54">
        <f t="shared" si="7"/>
        <v>8.5886811058098894E-3</v>
      </c>
      <c r="H47" s="44">
        <f t="shared" si="8"/>
        <v>3.2216326303163179E-2</v>
      </c>
      <c r="I47" s="53">
        <v>80710.243849999955</v>
      </c>
      <c r="J47" s="54">
        <f t="shared" si="9"/>
        <v>9.0527771623834363E-3</v>
      </c>
      <c r="K47" s="54">
        <f t="shared" si="11"/>
        <v>4.7592018595411067E-2</v>
      </c>
      <c r="L47" s="67">
        <f t="shared" si="2"/>
        <v>3.9875754549104858E-2</v>
      </c>
    </row>
    <row r="48" spans="3:12">
      <c r="C48" s="52" t="s">
        <v>50</v>
      </c>
      <c r="D48" s="42">
        <v>41707.286430000036</v>
      </c>
      <c r="E48" s="44">
        <f t="shared" si="10"/>
        <v>4.2902853676789789E-3</v>
      </c>
      <c r="F48" s="42">
        <v>40065.64256</v>
      </c>
      <c r="G48" s="54">
        <f t="shared" si="7"/>
        <v>4.4664462459660841E-3</v>
      </c>
      <c r="H48" s="44">
        <f t="shared" si="8"/>
        <v>-3.9361080773147594E-2</v>
      </c>
      <c r="I48" s="53">
        <v>39944.986250000016</v>
      </c>
      <c r="J48" s="54">
        <f t="shared" si="9"/>
        <v>4.4803861570258501E-3</v>
      </c>
      <c r="K48" s="54">
        <f t="shared" si="11"/>
        <v>-3.0114657419831881E-3</v>
      </c>
      <c r="L48" s="67">
        <f t="shared" si="2"/>
        <v>-2.1355024520544053E-2</v>
      </c>
    </row>
    <row r="49" spans="3:12">
      <c r="C49" s="79" t="s">
        <v>51</v>
      </c>
      <c r="D49" s="80">
        <f>SUM(D40:D48)</f>
        <v>9721331.5329100005</v>
      </c>
      <c r="E49" s="81">
        <f>D49/D89</f>
        <v>3.6309113771619751E-2</v>
      </c>
      <c r="F49" s="80">
        <f>SUM(F40:F48)</f>
        <v>8970362.6448399983</v>
      </c>
      <c r="G49" s="82">
        <f>F49/F89</f>
        <v>3.2227098600136873E-2</v>
      </c>
      <c r="H49" s="81">
        <f t="shared" si="8"/>
        <v>-7.7249591326838063E-2</v>
      </c>
      <c r="I49" s="83">
        <f>SUM(I40:I48)</f>
        <v>8915523.0933299996</v>
      </c>
      <c r="J49" s="82">
        <f>I49/I89</f>
        <v>3.1087801104576259E-2</v>
      </c>
      <c r="K49" s="82">
        <f t="shared" si="11"/>
        <v>-6.1134152186750335E-3</v>
      </c>
      <c r="L49" s="84">
        <f t="shared" si="2"/>
        <v>-4.2341787336556691E-2</v>
      </c>
    </row>
    <row r="50" spans="3:12">
      <c r="C50" s="55"/>
      <c r="D50" s="46"/>
      <c r="E50" s="47"/>
      <c r="F50" s="46"/>
      <c r="G50" s="36"/>
      <c r="H50" s="47"/>
      <c r="I50" s="36"/>
      <c r="J50" s="51"/>
      <c r="K50" s="51"/>
      <c r="L50" s="67"/>
    </row>
    <row r="51" spans="3:12">
      <c r="C51" s="62" t="s">
        <v>52</v>
      </c>
      <c r="D51" s="40"/>
      <c r="E51" s="41"/>
      <c r="F51" s="40"/>
      <c r="G51" s="34"/>
      <c r="H51" s="41"/>
      <c r="I51" s="34"/>
      <c r="J51" s="51"/>
      <c r="K51" s="51"/>
      <c r="L51" s="67"/>
    </row>
    <row r="52" spans="3:12">
      <c r="C52" s="50" t="s">
        <v>17</v>
      </c>
      <c r="D52" s="40"/>
      <c r="E52" s="41"/>
      <c r="F52" s="40"/>
      <c r="G52" s="34"/>
      <c r="H52" s="41"/>
      <c r="I52" s="34"/>
      <c r="J52" s="51"/>
      <c r="K52" s="51"/>
      <c r="L52" s="67"/>
    </row>
    <row r="53" spans="3:12">
      <c r="C53" s="52" t="s">
        <v>53</v>
      </c>
      <c r="D53" s="42">
        <v>3949055.8193800002</v>
      </c>
      <c r="E53" s="44">
        <f>D53/$D$58</f>
        <v>0.8072385202854232</v>
      </c>
      <c r="F53" s="42">
        <v>3200454.4175100001</v>
      </c>
      <c r="G53" s="54">
        <f>F53/$F$58</f>
        <v>0.80123251307276344</v>
      </c>
      <c r="H53" s="44">
        <f t="shared" ref="H53:H58" si="12">(F53/D53)-1</f>
        <v>-0.18956465446657833</v>
      </c>
      <c r="I53" s="53">
        <v>715967.18062</v>
      </c>
      <c r="J53" s="54">
        <f>I53/$I$58</f>
        <v>0.44238504670640644</v>
      </c>
      <c r="K53" s="54">
        <f t="shared" ref="K53:K58" si="13">(I53/F53)-1</f>
        <v>-0.77629202381297069</v>
      </c>
      <c r="L53" s="67">
        <f t="shared" si="2"/>
        <v>-0.57420562359312721</v>
      </c>
    </row>
    <row r="54" spans="3:12" ht="13.05" customHeight="1">
      <c r="C54" s="52" t="s">
        <v>54</v>
      </c>
      <c r="D54" s="42">
        <v>604411.19106999994</v>
      </c>
      <c r="E54" s="44">
        <f>D54/$D$58</f>
        <v>0.12354953129021551</v>
      </c>
      <c r="F54" s="42">
        <v>388446.89101999998</v>
      </c>
      <c r="G54" s="54">
        <f>F54/$F$58</f>
        <v>9.7247527408749285E-2</v>
      </c>
      <c r="H54" s="44">
        <f t="shared" si="12"/>
        <v>-0.3573135362826001</v>
      </c>
      <c r="I54" s="53">
        <v>555985.27353000001</v>
      </c>
      <c r="J54" s="54">
        <f>I54/$I$58</f>
        <v>0.34353470083035326</v>
      </c>
      <c r="K54" s="54">
        <f t="shared" si="13"/>
        <v>0.43130318811426394</v>
      </c>
      <c r="L54" s="67">
        <f t="shared" si="2"/>
        <v>-4.0896676850404878E-2</v>
      </c>
    </row>
    <row r="55" spans="3:12">
      <c r="C55" s="52" t="s">
        <v>24</v>
      </c>
      <c r="D55" s="42">
        <v>209452.36371000015</v>
      </c>
      <c r="E55" s="44">
        <f>D55/$D$58</f>
        <v>4.281479520289231E-2</v>
      </c>
      <c r="F55" s="42">
        <v>235003.3076400003</v>
      </c>
      <c r="G55" s="54">
        <f>F55/$F$58</f>
        <v>5.8832986256777658E-2</v>
      </c>
      <c r="H55" s="44">
        <f t="shared" si="12"/>
        <v>0.12198928423351196</v>
      </c>
      <c r="I55" s="53">
        <v>215265.01025999984</v>
      </c>
      <c r="J55" s="54">
        <f>I55/$I$58</f>
        <v>0.13300892023522581</v>
      </c>
      <c r="K55" s="54">
        <f t="shared" si="13"/>
        <v>-8.3991572621766708E-2</v>
      </c>
      <c r="L55" s="67">
        <f t="shared" si="2"/>
        <v>1.3780863789590869E-2</v>
      </c>
    </row>
    <row r="56" spans="3:12">
      <c r="C56" s="52" t="s">
        <v>55</v>
      </c>
      <c r="D56" s="42">
        <v>78524.318230000077</v>
      </c>
      <c r="E56" s="44">
        <f>D56/$D$58</f>
        <v>1.6051394903898526E-2</v>
      </c>
      <c r="F56" s="42">
        <v>85425.568139999916</v>
      </c>
      <c r="G56" s="54">
        <f>F56/$F$58</f>
        <v>2.1386257609859197E-2</v>
      </c>
      <c r="H56" s="44">
        <f t="shared" si="12"/>
        <v>8.7886785464164952E-2</v>
      </c>
      <c r="I56" s="53">
        <v>78058.754689999929</v>
      </c>
      <c r="J56" s="54">
        <f>I56/$I$58</f>
        <v>4.8231297151743929E-2</v>
      </c>
      <c r="K56" s="54">
        <f t="shared" si="13"/>
        <v>-8.6236633953980402E-2</v>
      </c>
      <c r="L56" s="67">
        <f t="shared" si="2"/>
        <v>-2.9688615882053071E-3</v>
      </c>
    </row>
    <row r="57" spans="3:12">
      <c r="C57" s="52" t="s">
        <v>56</v>
      </c>
      <c r="D57" s="42">
        <v>50612.026139999987</v>
      </c>
      <c r="E57" s="44">
        <f>D57/$D$58</f>
        <v>1.0345758317570482E-2</v>
      </c>
      <c r="F57" s="42">
        <v>85083.878139999986</v>
      </c>
      <c r="G57" s="54">
        <f>F57/$F$58</f>
        <v>2.1300715651850381E-2</v>
      </c>
      <c r="H57" s="44">
        <f t="shared" si="12"/>
        <v>0.68110001968002631</v>
      </c>
      <c r="I57" s="53">
        <v>53149.145750000018</v>
      </c>
      <c r="J57" s="54">
        <f>I57/$I$58</f>
        <v>3.2840035076270591E-2</v>
      </c>
      <c r="K57" s="54">
        <f t="shared" si="13"/>
        <v>-0.3753323554134832</v>
      </c>
      <c r="L57" s="67">
        <f t="shared" si="2"/>
        <v>2.4757917562908682E-2</v>
      </c>
    </row>
    <row r="58" spans="3:12">
      <c r="C58" s="79" t="s">
        <v>57</v>
      </c>
      <c r="D58" s="80">
        <f>SUM(D53:D57)</f>
        <v>4892055.7185300002</v>
      </c>
      <c r="E58" s="81">
        <f>D58/D89</f>
        <v>1.8271798164673628E-2</v>
      </c>
      <c r="F58" s="80">
        <f>SUM(F53:F57)</f>
        <v>3994414.0624500006</v>
      </c>
      <c r="G58" s="82">
        <f>F58/F89</f>
        <v>1.4350409335390424E-2</v>
      </c>
      <c r="H58" s="81">
        <f t="shared" si="12"/>
        <v>-0.18348966318595594</v>
      </c>
      <c r="I58" s="83">
        <f>SUM(I53:I57)</f>
        <v>1618425.3648499998</v>
      </c>
      <c r="J58" s="82">
        <f>I58/I89</f>
        <v>5.6433352612477788E-3</v>
      </c>
      <c r="K58" s="82">
        <f t="shared" si="13"/>
        <v>-0.59482784219487561</v>
      </c>
      <c r="L58" s="84">
        <f t="shared" si="2"/>
        <v>-0.4248241529435236</v>
      </c>
    </row>
    <row r="59" spans="3:12">
      <c r="C59" s="55"/>
      <c r="D59" s="46"/>
      <c r="E59" s="47"/>
      <c r="F59" s="46"/>
      <c r="G59" s="36"/>
      <c r="H59" s="47"/>
      <c r="I59" s="36"/>
      <c r="J59" s="51"/>
      <c r="K59" s="51"/>
      <c r="L59" s="67"/>
    </row>
    <row r="60" spans="3:12">
      <c r="C60" s="62" t="s">
        <v>58</v>
      </c>
      <c r="D60" s="40"/>
      <c r="E60" s="41"/>
      <c r="F60" s="40"/>
      <c r="G60" s="34"/>
      <c r="H60" s="41"/>
      <c r="I60" s="34"/>
      <c r="J60" s="51"/>
      <c r="K60" s="51"/>
      <c r="L60" s="67"/>
    </row>
    <row r="61" spans="3:12">
      <c r="C61" s="50" t="s">
        <v>17</v>
      </c>
      <c r="D61" s="40"/>
      <c r="E61" s="41"/>
      <c r="F61" s="40"/>
      <c r="G61" s="34"/>
      <c r="H61" s="41"/>
      <c r="I61" s="34"/>
      <c r="J61" s="51"/>
      <c r="K61" s="51"/>
      <c r="L61" s="67"/>
    </row>
    <row r="62" spans="3:12">
      <c r="C62" s="52" t="s">
        <v>59</v>
      </c>
      <c r="D62" s="42">
        <v>27118369.565060008</v>
      </c>
      <c r="E62" s="44">
        <f t="shared" ref="E62:E69" si="14">D62/$D$70</f>
        <v>0.49598068807266588</v>
      </c>
      <c r="F62" s="42">
        <v>30067107.860529993</v>
      </c>
      <c r="G62" s="54">
        <f t="shared" ref="G62:G69" si="15">F62/$F$70</f>
        <v>0.50792096763213734</v>
      </c>
      <c r="H62" s="44">
        <f t="shared" ref="H62:H70" si="16">(F62/D62)-1</f>
        <v>0.10873582530084014</v>
      </c>
      <c r="I62" s="53">
        <v>33285865.427290007</v>
      </c>
      <c r="J62" s="54">
        <f t="shared" ref="J62:J69" si="17">I62/$I$70</f>
        <v>0.52097711158687166</v>
      </c>
      <c r="K62" s="54">
        <f>(I62/F62)-1</f>
        <v>0.10705245019543019</v>
      </c>
      <c r="L62" s="67">
        <f t="shared" si="2"/>
        <v>0.10789381802533193</v>
      </c>
    </row>
    <row r="63" spans="3:12">
      <c r="C63" s="52" t="s">
        <v>60</v>
      </c>
      <c r="D63" s="42">
        <v>14515157.714950003</v>
      </c>
      <c r="E63" s="44">
        <f t="shared" si="14"/>
        <v>0.26547458517638339</v>
      </c>
      <c r="F63" s="42">
        <v>15873692.77715</v>
      </c>
      <c r="G63" s="54">
        <f t="shared" si="15"/>
        <v>0.26815287431915902</v>
      </c>
      <c r="H63" s="44">
        <f t="shared" si="16"/>
        <v>9.3594233619711975E-2</v>
      </c>
      <c r="I63" s="53">
        <v>16560237.824610002</v>
      </c>
      <c r="J63" s="54">
        <f t="shared" si="17"/>
        <v>0.25919424831849391</v>
      </c>
      <c r="K63" s="54">
        <f t="shared" ref="K63:K69" si="18">(I63/F63)-1</f>
        <v>4.3250493574392257E-2</v>
      </c>
      <c r="L63" s="67">
        <f t="shared" si="2"/>
        <v>6.8125799704264134E-2</v>
      </c>
    </row>
    <row r="64" spans="3:12">
      <c r="C64" s="52" t="s">
        <v>61</v>
      </c>
      <c r="D64" s="42">
        <v>12277572.084720004</v>
      </c>
      <c r="E64" s="44">
        <f t="shared" si="14"/>
        <v>0.22455032319815307</v>
      </c>
      <c r="F64" s="42">
        <v>12509757.669989996</v>
      </c>
      <c r="G64" s="54">
        <f t="shared" si="15"/>
        <v>0.21132621900511817</v>
      </c>
      <c r="H64" s="44">
        <f t="shared" si="16"/>
        <v>1.8911359971484742E-2</v>
      </c>
      <c r="I64" s="53">
        <v>13178117.560389999</v>
      </c>
      <c r="J64" s="54">
        <f t="shared" si="17"/>
        <v>0.20625864866759372</v>
      </c>
      <c r="K64" s="54">
        <f t="shared" si="18"/>
        <v>5.342708532263174E-2</v>
      </c>
      <c r="L64" s="67">
        <f t="shared" si="2"/>
        <v>3.6025493960877508E-2</v>
      </c>
    </row>
    <row r="65" spans="3:12">
      <c r="C65" s="52" t="s">
        <v>24</v>
      </c>
      <c r="D65" s="42">
        <v>407465.75787000003</v>
      </c>
      <c r="E65" s="44">
        <f t="shared" si="14"/>
        <v>7.4523339786178502E-3</v>
      </c>
      <c r="F65" s="42">
        <v>379808.92202999967</v>
      </c>
      <c r="G65" s="54">
        <f t="shared" si="15"/>
        <v>6.4160781970666056E-3</v>
      </c>
      <c r="H65" s="44">
        <f t="shared" si="16"/>
        <v>-6.787523934422024E-2</v>
      </c>
      <c r="I65" s="53">
        <v>412741.10929999978</v>
      </c>
      <c r="J65" s="54">
        <f t="shared" si="17"/>
        <v>6.4600594936005517E-3</v>
      </c>
      <c r="K65" s="54">
        <f t="shared" si="18"/>
        <v>8.6707250303611705E-2</v>
      </c>
      <c r="L65" s="67">
        <f t="shared" si="2"/>
        <v>6.4525500947147929E-3</v>
      </c>
    </row>
    <row r="66" spans="3:12">
      <c r="C66" s="52" t="s">
        <v>62</v>
      </c>
      <c r="D66" s="42">
        <v>166148.96095999994</v>
      </c>
      <c r="E66" s="44">
        <f t="shared" si="14"/>
        <v>3.0387769361206033E-3</v>
      </c>
      <c r="F66" s="42">
        <v>167718.53757999997</v>
      </c>
      <c r="G66" s="54">
        <f t="shared" si="15"/>
        <v>2.8332542754904988E-3</v>
      </c>
      <c r="H66" s="44">
        <f t="shared" si="16"/>
        <v>9.4468037051276266E-3</v>
      </c>
      <c r="I66" s="53">
        <v>178819.93981999997</v>
      </c>
      <c r="J66" s="54">
        <f t="shared" si="17"/>
        <v>2.7988184938458E-3</v>
      </c>
      <c r="K66" s="54">
        <f t="shared" si="18"/>
        <v>6.6190669201994012E-2</v>
      </c>
      <c r="L66" s="67">
        <f t="shared" si="2"/>
        <v>3.7430847414025914E-2</v>
      </c>
    </row>
    <row r="67" spans="3:12">
      <c r="C67" s="52" t="s">
        <v>63</v>
      </c>
      <c r="D67" s="42">
        <v>109327.04164999997</v>
      </c>
      <c r="E67" s="44">
        <f t="shared" si="14"/>
        <v>1.9995339768648806E-3</v>
      </c>
      <c r="F67" s="42">
        <v>123993.45327999996</v>
      </c>
      <c r="G67" s="54">
        <f t="shared" si="15"/>
        <v>2.0946103317340367E-3</v>
      </c>
      <c r="H67" s="44">
        <f t="shared" si="16"/>
        <v>0.13415172869081271</v>
      </c>
      <c r="I67" s="53">
        <v>132879.42280999996</v>
      </c>
      <c r="J67" s="54">
        <f t="shared" si="17"/>
        <v>2.0797758146353421E-3</v>
      </c>
      <c r="K67" s="54">
        <f t="shared" si="18"/>
        <v>7.1664828222292032E-2</v>
      </c>
      <c r="L67" s="67">
        <f t="shared" si="2"/>
        <v>0.1024656536624875</v>
      </c>
    </row>
    <row r="68" spans="3:12">
      <c r="C68" s="52" t="s">
        <v>64</v>
      </c>
      <c r="D68" s="42">
        <v>76660.584700000065</v>
      </c>
      <c r="E68" s="44">
        <f t="shared" si="14"/>
        <v>1.4020816943415225E-3</v>
      </c>
      <c r="F68" s="42">
        <v>71374.881589999975</v>
      </c>
      <c r="G68" s="54">
        <f t="shared" si="15"/>
        <v>1.2057294998236983E-3</v>
      </c>
      <c r="H68" s="44">
        <f t="shared" si="16"/>
        <v>-6.8949423366452378E-2</v>
      </c>
      <c r="I68" s="53">
        <v>139949.23288</v>
      </c>
      <c r="J68" s="54">
        <f t="shared" si="17"/>
        <v>2.190429666727067E-3</v>
      </c>
      <c r="K68" s="54">
        <f t="shared" si="18"/>
        <v>0.96076308306769476</v>
      </c>
      <c r="L68" s="67">
        <f t="shared" si="2"/>
        <v>0.35113641026061826</v>
      </c>
    </row>
    <row r="69" spans="3:12">
      <c r="C69" s="52" t="s">
        <v>65</v>
      </c>
      <c r="D69" s="42">
        <v>5559.3163800000002</v>
      </c>
      <c r="E69" s="44">
        <f t="shared" si="14"/>
        <v>1.0167696685270615E-4</v>
      </c>
      <c r="F69" s="42">
        <v>2975.6115099999997</v>
      </c>
      <c r="G69" s="54">
        <f t="shared" si="15"/>
        <v>5.0266739470494728E-5</v>
      </c>
      <c r="H69" s="44">
        <f t="shared" si="16"/>
        <v>-0.46475226329896346</v>
      </c>
      <c r="I69" s="53">
        <v>2613.6595299999999</v>
      </c>
      <c r="J69" s="54">
        <f t="shared" si="17"/>
        <v>4.090795823186024E-5</v>
      </c>
      <c r="K69" s="54">
        <f t="shared" si="18"/>
        <v>-0.12163952813853707</v>
      </c>
      <c r="L69" s="67">
        <f t="shared" si="2"/>
        <v>-0.31433211058741961</v>
      </c>
    </row>
    <row r="70" spans="3:12">
      <c r="C70" s="50" t="s">
        <v>27</v>
      </c>
      <c r="D70" s="40">
        <f>SUM(D62:D69)</f>
        <v>54676261.026290022</v>
      </c>
      <c r="E70" s="45">
        <f>D70/D80</f>
        <v>0.55164516528401142</v>
      </c>
      <c r="F70" s="40">
        <f>SUM(F62:F69)</f>
        <v>59196429.713659994</v>
      </c>
      <c r="G70" s="35">
        <f>F70/F80</f>
        <v>0.55570801083728649</v>
      </c>
      <c r="H70" s="45">
        <f t="shared" si="16"/>
        <v>8.2671503181180217E-2</v>
      </c>
      <c r="I70" s="34">
        <f>SUM(I62:I69)</f>
        <v>63891224.176630013</v>
      </c>
      <c r="J70" s="35">
        <f>I70/I80</f>
        <v>0.57368507000679259</v>
      </c>
      <c r="K70" s="35">
        <f>(I70/F70)-1</f>
        <v>7.9308743545502436E-2</v>
      </c>
      <c r="L70" s="69">
        <f t="shared" si="2"/>
        <v>8.0988815747415677E-2</v>
      </c>
    </row>
    <row r="71" spans="3:12">
      <c r="C71" s="50" t="s">
        <v>28</v>
      </c>
      <c r="D71" s="40"/>
      <c r="E71" s="41"/>
      <c r="F71" s="40"/>
      <c r="G71" s="34"/>
      <c r="H71" s="41"/>
      <c r="I71" s="34"/>
      <c r="J71" s="51"/>
      <c r="K71" s="51"/>
      <c r="L71" s="67"/>
    </row>
    <row r="72" spans="3:12">
      <c r="C72" s="52" t="s">
        <v>66</v>
      </c>
      <c r="D72" s="42">
        <v>24198412.081259985</v>
      </c>
      <c r="E72" s="44">
        <f t="shared" ref="E72:E78" si="19">D72/$D$79</f>
        <v>0.54453527558537251</v>
      </c>
      <c r="F72" s="42">
        <v>24758988.702800021</v>
      </c>
      <c r="G72" s="54">
        <f t="shared" ref="G72:G78" si="20">F72/$F$79</f>
        <v>0.52313715021897444</v>
      </c>
      <c r="H72" s="44">
        <f t="shared" ref="H72:H77" si="21">(F72/D72)-1</f>
        <v>2.3165843265152253E-2</v>
      </c>
      <c r="I72" s="53">
        <v>23784088.003570043</v>
      </c>
      <c r="J72" s="54">
        <f t="shared" ref="J72:J78" si="22">I72/$I$79</f>
        <v>0.50094298462470366</v>
      </c>
      <c r="K72" s="54">
        <f>(I72/F72)-1</f>
        <v>-3.9375626804972308E-2</v>
      </c>
      <c r="L72" s="67">
        <f t="shared" ref="L72:L89" si="23">((I72/D72)^(1/2)-1)</f>
        <v>-8.5979388456220995E-3</v>
      </c>
    </row>
    <row r="73" spans="3:12">
      <c r="C73" s="52" t="s">
        <v>67</v>
      </c>
      <c r="D73" s="42">
        <v>11549935.779870007</v>
      </c>
      <c r="E73" s="44">
        <f t="shared" si="19"/>
        <v>0.2599074452391667</v>
      </c>
      <c r="F73" s="42">
        <v>12683862.747829985</v>
      </c>
      <c r="G73" s="54">
        <f t="shared" si="20"/>
        <v>0.26799963000580818</v>
      </c>
      <c r="H73" s="44">
        <f t="shared" si="21"/>
        <v>9.8176040938362741E-2</v>
      </c>
      <c r="I73" s="53">
        <v>12949190.023639968</v>
      </c>
      <c r="J73" s="54">
        <f t="shared" si="22"/>
        <v>0.27273721397015349</v>
      </c>
      <c r="K73" s="54">
        <f t="shared" ref="K73:K80" si="24">(I73/F73)-1</f>
        <v>2.0918491557737617E-2</v>
      </c>
      <c r="L73" s="67">
        <f t="shared" si="23"/>
        <v>5.8842871808485686E-2</v>
      </c>
    </row>
    <row r="74" spans="3:12">
      <c r="C74" s="52" t="s">
        <v>68</v>
      </c>
      <c r="D74" s="42">
        <v>4030032.8918299917</v>
      </c>
      <c r="E74" s="44">
        <f t="shared" si="19"/>
        <v>9.0687565117970964E-2</v>
      </c>
      <c r="F74" s="42">
        <v>4237962.533699993</v>
      </c>
      <c r="G74" s="54">
        <f t="shared" si="20"/>
        <v>8.9544676853617694E-2</v>
      </c>
      <c r="H74" s="44">
        <f t="shared" si="21"/>
        <v>5.1595023527359674E-2</v>
      </c>
      <c r="I74" s="53">
        <v>4481591.4778999779</v>
      </c>
      <c r="J74" s="54">
        <f t="shared" si="22"/>
        <v>9.4391755129348207E-2</v>
      </c>
      <c r="K74" s="54">
        <f t="shared" si="24"/>
        <v>5.7487281273174151E-2</v>
      </c>
      <c r="L74" s="67">
        <f t="shared" si="23"/>
        <v>5.4537037012141631E-2</v>
      </c>
    </row>
    <row r="75" spans="3:12">
      <c r="C75" s="52" t="s">
        <v>69</v>
      </c>
      <c r="D75" s="42">
        <v>2237024.0620600008</v>
      </c>
      <c r="E75" s="44">
        <f t="shared" si="19"/>
        <v>5.033960534411748E-2</v>
      </c>
      <c r="F75" s="42">
        <v>2401751.3493199996</v>
      </c>
      <c r="G75" s="54">
        <f t="shared" si="20"/>
        <v>5.0747038641192503E-2</v>
      </c>
      <c r="H75" s="44">
        <f t="shared" si="21"/>
        <v>7.3636797231544593E-2</v>
      </c>
      <c r="I75" s="53">
        <v>2722784.0321000009</v>
      </c>
      <c r="J75" s="54">
        <f t="shared" si="22"/>
        <v>5.7347566125887456E-2</v>
      </c>
      <c r="K75" s="54">
        <f t="shared" si="24"/>
        <v>0.13366607782728801</v>
      </c>
      <c r="L75" s="67">
        <f t="shared" si="23"/>
        <v>0.10324322655003715</v>
      </c>
    </row>
    <row r="76" spans="3:12">
      <c r="C76" s="52" t="s">
        <v>24</v>
      </c>
      <c r="D76" s="42">
        <v>2047601.1425199944</v>
      </c>
      <c r="E76" s="44">
        <f t="shared" si="19"/>
        <v>4.6077033843660062E-2</v>
      </c>
      <c r="F76" s="42">
        <v>2266962.049740003</v>
      </c>
      <c r="G76" s="54">
        <f t="shared" si="20"/>
        <v>4.7899051152336926E-2</v>
      </c>
      <c r="H76" s="44">
        <f t="shared" si="21"/>
        <v>0.10713068217477151</v>
      </c>
      <c r="I76" s="53">
        <v>2532367.4675200027</v>
      </c>
      <c r="J76" s="54">
        <f t="shared" si="22"/>
        <v>5.3336992242694246E-2</v>
      </c>
      <c r="K76" s="54">
        <f t="shared" si="24"/>
        <v>0.11707536869019886</v>
      </c>
      <c r="L76" s="67">
        <f t="shared" si="23"/>
        <v>0.11209190941154423</v>
      </c>
    </row>
    <row r="77" spans="3:12">
      <c r="C77" s="52" t="s">
        <v>70</v>
      </c>
      <c r="D77" s="42">
        <v>375643.22867999977</v>
      </c>
      <c r="E77" s="44">
        <f t="shared" si="19"/>
        <v>8.4530748697123625E-3</v>
      </c>
      <c r="F77" s="42">
        <v>978384.03035000013</v>
      </c>
      <c r="G77" s="54">
        <f t="shared" si="20"/>
        <v>2.0672453128070228E-2</v>
      </c>
      <c r="H77" s="44">
        <f t="shared" si="21"/>
        <v>1.6045565463485536</v>
      </c>
      <c r="I77" s="53">
        <v>957246.41656999954</v>
      </c>
      <c r="J77" s="54">
        <f t="shared" si="22"/>
        <v>2.0161625573614599E-2</v>
      </c>
      <c r="K77" s="54">
        <f t="shared" si="24"/>
        <v>-2.1604618559073363E-2</v>
      </c>
      <c r="L77" s="67">
        <f t="shared" si="23"/>
        <v>0.59633520779601801</v>
      </c>
    </row>
    <row r="78" spans="3:12">
      <c r="C78" s="52" t="s">
        <v>71</v>
      </c>
      <c r="D78" s="48">
        <v>0</v>
      </c>
      <c r="E78" s="44">
        <f t="shared" si="19"/>
        <v>0</v>
      </c>
      <c r="F78" s="48">
        <v>0</v>
      </c>
      <c r="G78" s="54">
        <f t="shared" si="20"/>
        <v>0</v>
      </c>
      <c r="H78" s="57">
        <v>0</v>
      </c>
      <c r="I78" s="53">
        <v>51365.344440000001</v>
      </c>
      <c r="J78" s="54">
        <f t="shared" si="22"/>
        <v>1.0818623335982964E-3</v>
      </c>
      <c r="K78" s="56">
        <v>0</v>
      </c>
      <c r="L78" s="68">
        <v>0</v>
      </c>
    </row>
    <row r="79" spans="3:12">
      <c r="C79" s="50" t="s">
        <v>32</v>
      </c>
      <c r="D79" s="40">
        <f>SUM(D72:D78)</f>
        <v>44438649.186219975</v>
      </c>
      <c r="E79" s="45">
        <f>D79/D80</f>
        <v>0.44835483471598869</v>
      </c>
      <c r="F79" s="40">
        <f>SUM(F72:F78)</f>
        <v>47327911.413740002</v>
      </c>
      <c r="G79" s="35">
        <f>F79/F80</f>
        <v>0.44429198916271356</v>
      </c>
      <c r="H79" s="45">
        <f>(F79/D79)-1</f>
        <v>6.501687788511723E-2</v>
      </c>
      <c r="I79" s="34">
        <f>SUM(I72:I78)</f>
        <v>47478632.765739992</v>
      </c>
      <c r="J79" s="35">
        <f>I79/I80</f>
        <v>0.42631492999320741</v>
      </c>
      <c r="K79" s="35">
        <f t="shared" si="24"/>
        <v>3.1846187059130227E-3</v>
      </c>
      <c r="L79" s="69">
        <f t="shared" si="23"/>
        <v>3.3638500906648439E-2</v>
      </c>
    </row>
    <row r="80" spans="3:12">
      <c r="C80" s="79" t="s">
        <v>72</v>
      </c>
      <c r="D80" s="80">
        <f>SUM(D70,D79)</f>
        <v>99114910.21250999</v>
      </c>
      <c r="E80" s="81">
        <f>D80/D89</f>
        <v>0.37019358296616373</v>
      </c>
      <c r="F80" s="80">
        <f>SUM(F70,F79)</f>
        <v>106524341.1274</v>
      </c>
      <c r="G80" s="82">
        <f>F80/F89</f>
        <v>0.38270141138631392</v>
      </c>
      <c r="H80" s="81">
        <f>(F80/D80)-1</f>
        <v>7.4755966574591159E-2</v>
      </c>
      <c r="I80" s="83">
        <f>SUM(I70,I79)</f>
        <v>111369856.94237</v>
      </c>
      <c r="J80" s="82">
        <f>I80/I89</f>
        <v>0.38833884735935803</v>
      </c>
      <c r="K80" s="82">
        <f t="shared" si="24"/>
        <v>4.5487404697250433E-2</v>
      </c>
      <c r="L80" s="84">
        <f t="shared" si="23"/>
        <v>6.0020672523396712E-2</v>
      </c>
    </row>
    <row r="81" spans="3:12">
      <c r="C81" s="55"/>
      <c r="D81" s="46"/>
      <c r="E81" s="47"/>
      <c r="F81" s="46"/>
      <c r="G81" s="36"/>
      <c r="H81" s="47"/>
      <c r="I81" s="36"/>
      <c r="J81" s="51"/>
      <c r="K81" s="51"/>
      <c r="L81" s="67"/>
    </row>
    <row r="82" spans="3:12">
      <c r="C82" s="62" t="s">
        <v>73</v>
      </c>
      <c r="D82" s="40"/>
      <c r="E82" s="41"/>
      <c r="F82" s="40"/>
      <c r="G82" s="34"/>
      <c r="H82" s="41"/>
      <c r="I82" s="34"/>
      <c r="J82" s="51"/>
      <c r="K82" s="51"/>
      <c r="L82" s="67"/>
    </row>
    <row r="83" spans="3:12">
      <c r="C83" s="50" t="s">
        <v>17</v>
      </c>
      <c r="D83" s="40"/>
      <c r="E83" s="41"/>
      <c r="F83" s="40"/>
      <c r="G83" s="34"/>
      <c r="H83" s="41"/>
      <c r="I83" s="34"/>
      <c r="J83" s="51"/>
      <c r="K83" s="51"/>
      <c r="L83" s="67"/>
    </row>
    <row r="84" spans="3:12">
      <c r="C84" s="52" t="s">
        <v>74</v>
      </c>
      <c r="D84" s="42">
        <v>12146247.158359995</v>
      </c>
      <c r="E84" s="44">
        <f>D84/$D$88</f>
        <v>0.80405505586061221</v>
      </c>
      <c r="F84" s="42">
        <v>14013071.292509986</v>
      </c>
      <c r="G84" s="54">
        <f>F84/$F$88</f>
        <v>0.84317374751834606</v>
      </c>
      <c r="H84" s="44">
        <f t="shared" ref="H84:H89" si="25">(F84/D84)-1</f>
        <v>0.15369554972912747</v>
      </c>
      <c r="I84" s="53">
        <v>12548973.030499993</v>
      </c>
      <c r="J84" s="54">
        <f>I84/$I$88</f>
        <v>0.82463588740411164</v>
      </c>
      <c r="K84" s="54">
        <f t="shared" ref="K84:K89" si="26">(I84/F84)-1</f>
        <v>-0.10448089726001442</v>
      </c>
      <c r="L84" s="67">
        <f t="shared" si="23"/>
        <v>1.6443015386766513E-2</v>
      </c>
    </row>
    <row r="85" spans="3:12">
      <c r="C85" s="52" t="s">
        <v>24</v>
      </c>
      <c r="D85" s="42">
        <v>1998676.9427200004</v>
      </c>
      <c r="E85" s="44">
        <f>D85/$D$88</f>
        <v>0.13230805201588153</v>
      </c>
      <c r="F85" s="42">
        <v>1634005.8451499983</v>
      </c>
      <c r="G85" s="54">
        <f>F85/$F$88</f>
        <v>9.8318976844028252E-2</v>
      </c>
      <c r="H85" s="44">
        <f t="shared" si="25"/>
        <v>-0.1824562488191418</v>
      </c>
      <c r="I85" s="53">
        <v>1624050.7314400012</v>
      </c>
      <c r="J85" s="54">
        <f>I85/$I$88</f>
        <v>0.10672192161504404</v>
      </c>
      <c r="K85" s="54">
        <f t="shared" si="26"/>
        <v>-6.0924590567075221E-3</v>
      </c>
      <c r="L85" s="67">
        <f t="shared" si="23"/>
        <v>-9.8577291527597644E-2</v>
      </c>
    </row>
    <row r="86" spans="3:12">
      <c r="C86" s="52" t="s">
        <v>75</v>
      </c>
      <c r="D86" s="42">
        <v>653262.06471999967</v>
      </c>
      <c r="E86" s="44">
        <f>D86/$D$88</f>
        <v>4.3244523110048373E-2</v>
      </c>
      <c r="F86" s="42">
        <v>689716.63092000037</v>
      </c>
      <c r="G86" s="54">
        <f>F86/$F$88</f>
        <v>4.1500606418050895E-2</v>
      </c>
      <c r="H86" s="44">
        <f t="shared" si="25"/>
        <v>5.5803892754167306E-2</v>
      </c>
      <c r="I86" s="53">
        <v>753552.70367999957</v>
      </c>
      <c r="J86" s="54">
        <f>I86/$I$88</f>
        <v>4.9518522431645159E-2</v>
      </c>
      <c r="K86" s="54">
        <f t="shared" si="26"/>
        <v>9.2554057562522996E-2</v>
      </c>
      <c r="L86" s="67">
        <f t="shared" si="23"/>
        <v>7.402180006686665E-2</v>
      </c>
    </row>
    <row r="87" spans="3:12">
      <c r="C87" s="52" t="s">
        <v>76</v>
      </c>
      <c r="D87" s="42">
        <v>308051.98272999935</v>
      </c>
      <c r="E87" s="44">
        <f>D87/$D$88</f>
        <v>2.0392369013457944E-2</v>
      </c>
      <c r="F87" s="42">
        <v>282641.23370000051</v>
      </c>
      <c r="G87" s="54">
        <f>F87/$F$88</f>
        <v>1.7006669219574888E-2</v>
      </c>
      <c r="H87" s="44">
        <f t="shared" si="25"/>
        <v>-8.2488509909286245E-2</v>
      </c>
      <c r="I87" s="53">
        <v>291016.19821999967</v>
      </c>
      <c r="J87" s="54">
        <f>I87/$I$88</f>
        <v>1.9123668549199089E-2</v>
      </c>
      <c r="K87" s="54">
        <f t="shared" si="26"/>
        <v>2.9631078276740386E-2</v>
      </c>
      <c r="L87" s="67">
        <f t="shared" si="23"/>
        <v>-2.8044062277820969E-2</v>
      </c>
    </row>
    <row r="88" spans="3:12">
      <c r="C88" s="79" t="s">
        <v>77</v>
      </c>
      <c r="D88" s="80">
        <f>SUM(D84:D87)</f>
        <v>15106238.148529993</v>
      </c>
      <c r="E88" s="81">
        <f>D88/D89</f>
        <v>5.6421707020208052E-2</v>
      </c>
      <c r="F88" s="80">
        <f>SUM(F84:F87)</f>
        <v>16619435.002279984</v>
      </c>
      <c r="G88" s="82">
        <f>F88/F89</f>
        <v>5.9707304119430753E-2</v>
      </c>
      <c r="H88" s="81">
        <f t="shared" si="25"/>
        <v>0.10017032955999317</v>
      </c>
      <c r="I88" s="83">
        <f>SUM(I84:I87)</f>
        <v>15217592.663839994</v>
      </c>
      <c r="J88" s="82">
        <f>I88/I89</f>
        <v>5.3062673841072161E-2</v>
      </c>
      <c r="K88" s="82">
        <f t="shared" si="26"/>
        <v>-8.4349578565557359E-2</v>
      </c>
      <c r="L88" s="84">
        <f t="shared" si="23"/>
        <v>3.6789456351455918E-3</v>
      </c>
    </row>
    <row r="89" spans="3:12" ht="14.65" thickBot="1">
      <c r="C89" s="70" t="s">
        <v>19</v>
      </c>
      <c r="D89" s="71">
        <v>267738055.90673691</v>
      </c>
      <c r="E89" s="72">
        <f>D89/D89</f>
        <v>1</v>
      </c>
      <c r="F89" s="71">
        <v>278348440.73744512</v>
      </c>
      <c r="G89" s="73">
        <f>F89/F89</f>
        <v>1</v>
      </c>
      <c r="H89" s="74">
        <f t="shared" si="25"/>
        <v>3.9629722397043876E-2</v>
      </c>
      <c r="I89" s="75">
        <v>286785259.05833834</v>
      </c>
      <c r="J89" s="76">
        <f>I89/I89</f>
        <v>1</v>
      </c>
      <c r="K89" s="77">
        <f t="shared" si="26"/>
        <v>3.0310276926793778E-2</v>
      </c>
      <c r="L89" s="78">
        <f t="shared" si="23"/>
        <v>3.495950992501351E-2</v>
      </c>
    </row>
    <row r="90" spans="3:12" ht="14.65" thickTop="1">
      <c r="C90" s="33"/>
    </row>
    <row r="91" spans="3:12">
      <c r="C91" s="33"/>
    </row>
    <row r="92" spans="3:12">
      <c r="C92" s="33"/>
    </row>
    <row r="93" spans="3:12">
      <c r="F93" s="37"/>
      <c r="I93" s="37"/>
      <c r="L93" s="33"/>
    </row>
    <row r="94" spans="3:12">
      <c r="L94" s="33"/>
    </row>
    <row r="95" spans="3:12">
      <c r="L95" s="33"/>
    </row>
    <row r="96" spans="3:12">
      <c r="L96" s="33"/>
    </row>
    <row r="97" spans="12:12">
      <c r="L97" s="33"/>
    </row>
    <row r="98" spans="12:12">
      <c r="L98" s="33"/>
    </row>
    <row r="99" spans="12:12">
      <c r="L99" s="33"/>
    </row>
    <row r="100" spans="12:12">
      <c r="L100" s="33"/>
    </row>
    <row r="101" spans="12:12">
      <c r="L101" s="33"/>
    </row>
    <row r="102" spans="12:12">
      <c r="L102" s="33"/>
    </row>
    <row r="103" spans="12:12">
      <c r="L103" s="33"/>
    </row>
    <row r="104" spans="12:12">
      <c r="L104" s="33"/>
    </row>
    <row r="105" spans="12:12">
      <c r="L105" s="33"/>
    </row>
    <row r="106" spans="12:12">
      <c r="L106" s="33"/>
    </row>
    <row r="107" spans="12:12">
      <c r="L107" s="33"/>
    </row>
    <row r="108" spans="12:12">
      <c r="L108" s="33"/>
    </row>
    <row r="109" spans="12:12">
      <c r="L109" s="33"/>
    </row>
    <row r="110" spans="12:12">
      <c r="L110" s="33"/>
    </row>
    <row r="111" spans="12:12">
      <c r="L111" s="33"/>
    </row>
    <row r="112" spans="12:12">
      <c r="L112" s="33"/>
    </row>
    <row r="113" spans="12:12">
      <c r="L113" s="33"/>
    </row>
    <row r="114" spans="12:12">
      <c r="L114" s="33"/>
    </row>
    <row r="115" spans="12:12">
      <c r="L115" s="33"/>
    </row>
    <row r="116" spans="12:12">
      <c r="L116" s="33"/>
    </row>
    <row r="117" spans="12:12">
      <c r="L117" s="33"/>
    </row>
    <row r="118" spans="12:12">
      <c r="L118" s="33"/>
    </row>
    <row r="119" spans="12:12">
      <c r="L119" s="33"/>
    </row>
    <row r="120" spans="12:12">
      <c r="L120" s="33"/>
    </row>
    <row r="121" spans="12:12">
      <c r="L121" s="33"/>
    </row>
    <row r="122" spans="12:12">
      <c r="L122" s="33"/>
    </row>
    <row r="123" spans="12:12">
      <c r="L123" s="33"/>
    </row>
    <row r="124" spans="12:12">
      <c r="L124" s="33"/>
    </row>
    <row r="125" spans="12:12">
      <c r="L125" s="33"/>
    </row>
    <row r="126" spans="12:12">
      <c r="L126" s="33"/>
    </row>
    <row r="127" spans="12:12">
      <c r="L127" s="33"/>
    </row>
    <row r="128" spans="12:12">
      <c r="L128" s="33"/>
    </row>
    <row r="129" spans="12:12">
      <c r="L129" s="33"/>
    </row>
    <row r="130" spans="12:12">
      <c r="L130" s="33"/>
    </row>
    <row r="131" spans="12:12">
      <c r="L131" s="33"/>
    </row>
    <row r="132" spans="12:12">
      <c r="L132" s="33"/>
    </row>
    <row r="133" spans="12:12">
      <c r="L133" s="33"/>
    </row>
    <row r="134" spans="12:12">
      <c r="L134" s="33"/>
    </row>
    <row r="135" spans="12:12">
      <c r="L135" s="33"/>
    </row>
    <row r="136" spans="12:12">
      <c r="L136" s="33"/>
    </row>
    <row r="137" spans="12:12">
      <c r="L137" s="33"/>
    </row>
    <row r="138" spans="12:12">
      <c r="L138" s="33"/>
    </row>
    <row r="139" spans="12:12">
      <c r="L139" s="33"/>
    </row>
    <row r="140" spans="12:12">
      <c r="L140" s="33"/>
    </row>
    <row r="141" spans="12:12">
      <c r="L141" s="33"/>
    </row>
    <row r="142" spans="12:12">
      <c r="L142" s="33"/>
    </row>
    <row r="143" spans="12:12">
      <c r="L143" s="33"/>
    </row>
    <row r="144" spans="12:12">
      <c r="L144" s="33"/>
    </row>
    <row r="145" spans="12:12">
      <c r="L145" s="33"/>
    </row>
    <row r="146" spans="12:12">
      <c r="L146" s="33"/>
    </row>
    <row r="147" spans="12:12">
      <c r="L147" s="33"/>
    </row>
    <row r="148" spans="12:12">
      <c r="L148" s="33"/>
    </row>
    <row r="149" spans="12:12">
      <c r="L149" s="33"/>
    </row>
    <row r="150" spans="12:12">
      <c r="L150" s="33"/>
    </row>
    <row r="151" spans="12:12">
      <c r="L151" s="33"/>
    </row>
    <row r="152" spans="12:12">
      <c r="L152" s="33"/>
    </row>
    <row r="153" spans="12:12">
      <c r="L153" s="33"/>
    </row>
    <row r="154" spans="12:12">
      <c r="L154" s="33"/>
    </row>
    <row r="155" spans="12:12">
      <c r="L155" s="33"/>
    </row>
    <row r="156" spans="12:12">
      <c r="L156" s="33"/>
    </row>
    <row r="157" spans="12:12">
      <c r="L157" s="33"/>
    </row>
    <row r="158" spans="12:12">
      <c r="L158" s="33"/>
    </row>
    <row r="159" spans="12:12">
      <c r="L159" s="33"/>
    </row>
    <row r="160" spans="12:12">
      <c r="L160" s="33"/>
    </row>
    <row r="161" spans="12:12">
      <c r="L161" s="33"/>
    </row>
    <row r="162" spans="12:12">
      <c r="L162" s="33"/>
    </row>
    <row r="163" spans="12:12">
      <c r="L163" s="33"/>
    </row>
    <row r="164" spans="12:12">
      <c r="L164" s="33"/>
    </row>
    <row r="165" spans="12:12">
      <c r="L165" s="33"/>
    </row>
    <row r="166" spans="12:12">
      <c r="L166" s="33"/>
    </row>
    <row r="167" spans="12:12">
      <c r="L167" s="33"/>
    </row>
    <row r="168" spans="12:12">
      <c r="L168" s="33"/>
    </row>
    <row r="169" spans="12:12">
      <c r="L169" s="33"/>
    </row>
    <row r="170" spans="12:12">
      <c r="L170" s="33"/>
    </row>
    <row r="171" spans="12:12">
      <c r="L171" s="33"/>
    </row>
    <row r="172" spans="12:12">
      <c r="L172" s="33"/>
    </row>
    <row r="173" spans="12:12">
      <c r="L173" s="33"/>
    </row>
    <row r="174" spans="12:12">
      <c r="L174" s="33"/>
    </row>
    <row r="175" spans="12:12">
      <c r="L175" s="33"/>
    </row>
    <row r="176" spans="12:12">
      <c r="L176" s="33"/>
    </row>
    <row r="177" spans="12:12">
      <c r="L177" s="33"/>
    </row>
    <row r="178" spans="12:12">
      <c r="L178" s="33"/>
    </row>
    <row r="179" spans="12:12">
      <c r="L179" s="33"/>
    </row>
    <row r="180" spans="12:12">
      <c r="L180" s="33"/>
    </row>
    <row r="181" spans="12:12">
      <c r="L181" s="33"/>
    </row>
    <row r="182" spans="12:12">
      <c r="L182" s="33"/>
    </row>
    <row r="183" spans="12:12">
      <c r="L183" s="33"/>
    </row>
    <row r="184" spans="12:12">
      <c r="L184" s="33"/>
    </row>
    <row r="185" spans="12:12">
      <c r="L185" s="33"/>
    </row>
    <row r="186" spans="12:12">
      <c r="L186" s="33"/>
    </row>
    <row r="187" spans="12:12">
      <c r="L187" s="33"/>
    </row>
    <row r="188" spans="12:12">
      <c r="L188" s="33"/>
    </row>
    <row r="189" spans="12:12">
      <c r="L189" s="33"/>
    </row>
    <row r="190" spans="12:12">
      <c r="L190" s="33"/>
    </row>
    <row r="191" spans="12:12">
      <c r="L191" s="33"/>
    </row>
    <row r="192" spans="12:12">
      <c r="L192" s="33"/>
    </row>
    <row r="193" spans="12:12">
      <c r="L193" s="33"/>
    </row>
    <row r="194" spans="12:12">
      <c r="L194" s="33"/>
    </row>
    <row r="195" spans="12:12">
      <c r="L195" s="33"/>
    </row>
    <row r="196" spans="12:12">
      <c r="L196" s="33"/>
    </row>
    <row r="197" spans="12:12">
      <c r="L197" s="33"/>
    </row>
    <row r="198" spans="12:12">
      <c r="L198" s="33"/>
    </row>
    <row r="199" spans="12:12">
      <c r="L199" s="33"/>
    </row>
    <row r="200" spans="12:12">
      <c r="L200" s="33"/>
    </row>
    <row r="201" spans="12:12">
      <c r="L201" s="33"/>
    </row>
    <row r="202" spans="12:12">
      <c r="L202" s="33"/>
    </row>
    <row r="203" spans="12:12">
      <c r="L203" s="33"/>
    </row>
    <row r="204" spans="12:12">
      <c r="L204" s="33"/>
    </row>
    <row r="205" spans="12:12">
      <c r="L205" s="33"/>
    </row>
    <row r="206" spans="12:12">
      <c r="L206" s="33"/>
    </row>
    <row r="207" spans="12:12">
      <c r="L207" s="33"/>
    </row>
    <row r="208" spans="12:12">
      <c r="L208" s="33"/>
    </row>
    <row r="209" spans="12:12">
      <c r="L209" s="33"/>
    </row>
    <row r="210" spans="12:12">
      <c r="L210" s="33"/>
    </row>
    <row r="211" spans="12:12">
      <c r="L211" s="33"/>
    </row>
    <row r="212" spans="12:12">
      <c r="L212" s="33"/>
    </row>
    <row r="213" spans="12:12">
      <c r="L213" s="33"/>
    </row>
    <row r="214" spans="12:12">
      <c r="L214" s="33"/>
    </row>
    <row r="215" spans="12:12">
      <c r="L215" s="33"/>
    </row>
    <row r="216" spans="12:12">
      <c r="L216" s="33"/>
    </row>
    <row r="217" spans="12:12">
      <c r="L217" s="33"/>
    </row>
    <row r="218" spans="12:12">
      <c r="L218" s="33"/>
    </row>
    <row r="219" spans="12:12">
      <c r="L219" s="33"/>
    </row>
    <row r="220" spans="12:12">
      <c r="L220" s="33"/>
    </row>
    <row r="221" spans="12:12">
      <c r="L221" s="33"/>
    </row>
    <row r="222" spans="12:12">
      <c r="L222" s="33"/>
    </row>
    <row r="223" spans="12:12">
      <c r="L223" s="33"/>
    </row>
    <row r="224" spans="12:12">
      <c r="L224" s="33"/>
    </row>
    <row r="225" spans="12:12">
      <c r="L225" s="33"/>
    </row>
    <row r="226" spans="12:12">
      <c r="L226" s="33"/>
    </row>
    <row r="227" spans="12:12">
      <c r="L227" s="33"/>
    </row>
    <row r="228" spans="12:12">
      <c r="L228" s="33"/>
    </row>
    <row r="229" spans="12:12">
      <c r="L229" s="33"/>
    </row>
    <row r="230" spans="12:12">
      <c r="L230" s="33"/>
    </row>
    <row r="231" spans="12:12">
      <c r="L231" s="33"/>
    </row>
    <row r="232" spans="12:12">
      <c r="L232" s="33"/>
    </row>
    <row r="233" spans="12:12">
      <c r="L233" s="33"/>
    </row>
    <row r="234" spans="12:12">
      <c r="L234" s="33"/>
    </row>
    <row r="235" spans="12:12">
      <c r="L235" s="33"/>
    </row>
    <row r="236" spans="12:12">
      <c r="L236" s="33"/>
    </row>
    <row r="237" spans="12:12">
      <c r="L237" s="33"/>
    </row>
    <row r="238" spans="12:12">
      <c r="L238" s="33"/>
    </row>
    <row r="239" spans="12:12">
      <c r="L239" s="33"/>
    </row>
    <row r="240" spans="12:12">
      <c r="L240" s="33"/>
    </row>
    <row r="241" spans="12:12">
      <c r="L241" s="33"/>
    </row>
    <row r="242" spans="12:12">
      <c r="L242" s="33"/>
    </row>
    <row r="243" spans="12:12">
      <c r="L243" s="33"/>
    </row>
    <row r="244" spans="12:12">
      <c r="L244" s="33"/>
    </row>
  </sheetData>
  <mergeCells count="4">
    <mergeCell ref="D3:E3"/>
    <mergeCell ref="F3:H3"/>
    <mergeCell ref="I3:K3"/>
    <mergeCell ref="C2:C3"/>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C6"/>
  <sheetViews>
    <sheetView zoomScale="90" zoomScaleNormal="80" workbookViewId="0">
      <selection activeCell="B10" sqref="B10"/>
    </sheetView>
  </sheetViews>
  <sheetFormatPr defaultRowHeight="14.25"/>
  <cols>
    <col min="2" max="2" width="53.06640625" customWidth="1"/>
    <col min="3" max="3" width="44.265625" customWidth="1"/>
  </cols>
  <sheetData>
    <row r="2" spans="2:3" ht="22.05" customHeight="1">
      <c r="B2" s="193" t="s">
        <v>0</v>
      </c>
      <c r="C2" s="194" t="s">
        <v>1</v>
      </c>
    </row>
    <row r="3" spans="2:3" ht="42.75">
      <c r="B3" s="195" t="s">
        <v>98</v>
      </c>
      <c r="C3" s="196" t="s">
        <v>2</v>
      </c>
    </row>
    <row r="4" spans="2:3" ht="28.5">
      <c r="B4" s="195" t="s">
        <v>99</v>
      </c>
      <c r="C4" s="196" t="s">
        <v>3</v>
      </c>
    </row>
    <row r="5" spans="2:3" ht="42.75">
      <c r="B5" s="195" t="s">
        <v>100</v>
      </c>
      <c r="C5" s="196" t="s">
        <v>2</v>
      </c>
    </row>
    <row r="6" spans="2:3" ht="28.5">
      <c r="B6" s="195" t="s">
        <v>101</v>
      </c>
      <c r="C6" s="196" t="s">
        <v>2</v>
      </c>
    </row>
  </sheetData>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T20"/>
  <sheetViews>
    <sheetView topLeftCell="I3" workbookViewId="0">
      <selection activeCell="Q16" sqref="Q16"/>
    </sheetView>
  </sheetViews>
  <sheetFormatPr defaultRowHeight="14.25"/>
  <sheetData>
    <row r="2" spans="3:20">
      <c r="C2" t="s">
        <v>102</v>
      </c>
    </row>
    <row r="12" spans="3:20">
      <c r="L12" s="116"/>
    </row>
    <row r="13" spans="3:20">
      <c r="L13" s="116"/>
    </row>
    <row r="16" spans="3:20">
      <c r="T16" s="116"/>
    </row>
    <row r="18" spans="3:3">
      <c r="C18" s="117" t="s">
        <v>103</v>
      </c>
    </row>
    <row r="19" spans="3:3">
      <c r="C19" s="117" t="s">
        <v>104</v>
      </c>
    </row>
    <row r="20" spans="3:3">
      <c r="C20" s="117" t="s">
        <v>105</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6:C39"/>
  <sheetViews>
    <sheetView showGridLines="0" topLeftCell="B1" workbookViewId="0">
      <selection activeCell="I3" sqref="I3"/>
    </sheetView>
  </sheetViews>
  <sheetFormatPr defaultRowHeight="14.25"/>
  <sheetData>
    <row r="6" spans="1:1">
      <c r="A6" s="158"/>
    </row>
    <row r="7" spans="1:1">
      <c r="A7" s="160"/>
    </row>
    <row r="8" spans="1:1">
      <c r="A8" s="161"/>
    </row>
    <row r="9" spans="1:1">
      <c r="A9" s="158"/>
    </row>
    <row r="10" spans="1:1">
      <c r="A10" s="158"/>
    </row>
    <row r="11" spans="1:1">
      <c r="A11" s="158"/>
    </row>
    <row r="12" spans="1:1">
      <c r="A12" s="158"/>
    </row>
    <row r="24" spans="3:3">
      <c r="C24" t="s">
        <v>146</v>
      </c>
    </row>
    <row r="25" spans="3:3">
      <c r="C25" s="158" t="s">
        <v>156</v>
      </c>
    </row>
    <row r="26" spans="3:3">
      <c r="C26" s="158" t="s">
        <v>158</v>
      </c>
    </row>
    <row r="27" spans="3:3">
      <c r="C27" s="158" t="s">
        <v>157</v>
      </c>
    </row>
    <row r="28" spans="3:3">
      <c r="C28" s="158" t="s">
        <v>154</v>
      </c>
    </row>
    <row r="29" spans="3:3">
      <c r="C29" s="159" t="s">
        <v>155</v>
      </c>
    </row>
    <row r="32" spans="3:3">
      <c r="C32" t="s">
        <v>147</v>
      </c>
    </row>
    <row r="33" spans="3:3">
      <c r="C33" s="158" t="s">
        <v>149</v>
      </c>
    </row>
    <row r="34" spans="3:3">
      <c r="C34" s="158" t="s">
        <v>148</v>
      </c>
    </row>
    <row r="35" spans="3:3">
      <c r="C35" s="158" t="s">
        <v>150</v>
      </c>
    </row>
    <row r="36" spans="3:3">
      <c r="C36" s="158" t="s">
        <v>151</v>
      </c>
    </row>
    <row r="38" spans="3:3">
      <c r="C38" t="s">
        <v>152</v>
      </c>
    </row>
    <row r="39" spans="3:3">
      <c r="C39" s="158" t="s">
        <v>153</v>
      </c>
    </row>
  </sheetData>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C36"/>
  <sheetViews>
    <sheetView topLeftCell="B15" workbookViewId="0">
      <selection activeCell="C13" sqref="C13"/>
    </sheetView>
  </sheetViews>
  <sheetFormatPr defaultRowHeight="14.25"/>
  <sheetData>
    <row r="1" spans="3:3">
      <c r="C1" t="s">
        <v>159</v>
      </c>
    </row>
    <row r="2" spans="3:3">
      <c r="C2" s="158" t="s">
        <v>160</v>
      </c>
    </row>
    <row r="3" spans="3:3">
      <c r="C3" s="160" t="s">
        <v>161</v>
      </c>
    </row>
    <row r="4" spans="3:3">
      <c r="C4" s="161" t="s">
        <v>162</v>
      </c>
    </row>
    <row r="5" spans="3:3">
      <c r="C5" s="161" t="s">
        <v>163</v>
      </c>
    </row>
    <row r="6" spans="3:3">
      <c r="C6" s="161" t="s">
        <v>164</v>
      </c>
    </row>
    <row r="7" spans="3:3">
      <c r="C7" s="161" t="s">
        <v>165</v>
      </c>
    </row>
    <row r="8" spans="3:3">
      <c r="C8" s="161" t="s">
        <v>166</v>
      </c>
    </row>
    <row r="9" spans="3:3">
      <c r="C9" s="162" t="s">
        <v>168</v>
      </c>
    </row>
    <row r="11" spans="3:3">
      <c r="C11" t="s">
        <v>167</v>
      </c>
    </row>
    <row r="12" spans="3:3">
      <c r="C12" s="160" t="s">
        <v>173</v>
      </c>
    </row>
    <row r="13" spans="3:3" s="162" customFormat="1">
      <c r="C13" s="161" t="s">
        <v>169</v>
      </c>
    </row>
    <row r="14" spans="3:3" s="162" customFormat="1">
      <c r="C14" s="161" t="s">
        <v>171</v>
      </c>
    </row>
    <row r="15" spans="3:3" s="162" customFormat="1">
      <c r="C15" s="161" t="s">
        <v>170</v>
      </c>
    </row>
    <row r="16" spans="3:3">
      <c r="C16" s="163" t="s">
        <v>154</v>
      </c>
    </row>
    <row r="17" spans="3:3">
      <c r="C17" s="163" t="s">
        <v>155</v>
      </c>
    </row>
    <row r="18" spans="3:3">
      <c r="C18" s="160" t="s">
        <v>172</v>
      </c>
    </row>
    <row r="19" spans="3:3">
      <c r="C19" s="163" t="s">
        <v>174</v>
      </c>
    </row>
    <row r="21" spans="3:3">
      <c r="C21" s="164" t="s">
        <v>175</v>
      </c>
    </row>
    <row r="22" spans="3:3">
      <c r="C22" s="164"/>
    </row>
    <row r="23" spans="3:3">
      <c r="C23" s="158" t="s">
        <v>176</v>
      </c>
    </row>
    <row r="24" spans="3:3">
      <c r="C24" s="158" t="s">
        <v>177</v>
      </c>
    </row>
    <row r="25" spans="3:3">
      <c r="C25" s="158" t="s">
        <v>178</v>
      </c>
    </row>
    <row r="26" spans="3:3">
      <c r="C26" s="158" t="s">
        <v>179</v>
      </c>
    </row>
    <row r="29" spans="3:3">
      <c r="C29" t="s">
        <v>147</v>
      </c>
    </row>
    <row r="30" spans="3:3">
      <c r="C30" s="158" t="s">
        <v>149</v>
      </c>
    </row>
    <row r="31" spans="3:3">
      <c r="C31" s="158" t="s">
        <v>148</v>
      </c>
    </row>
    <row r="32" spans="3:3">
      <c r="C32" s="158" t="s">
        <v>150</v>
      </c>
    </row>
    <row r="33" spans="3:3">
      <c r="C33" s="158" t="s">
        <v>151</v>
      </c>
    </row>
    <row r="35" spans="3:3">
      <c r="C35" t="s">
        <v>152</v>
      </c>
    </row>
    <row r="36" spans="3:3">
      <c r="C36" s="158" t="s">
        <v>153</v>
      </c>
    </row>
  </sheetData>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topLeftCell="A6" workbookViewId="0">
      <selection activeCell="P18" sqref="P18"/>
    </sheetView>
  </sheetViews>
  <sheetFormatPr defaultRowHeight="14.2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6"/>
  <sheetViews>
    <sheetView showGridLines="0" tabSelected="1" topLeftCell="B29" zoomScale="90" zoomScaleNormal="90" workbookViewId="0">
      <selection activeCell="B45" sqref="B45"/>
    </sheetView>
  </sheetViews>
  <sheetFormatPr defaultColWidth="8.796875" defaultRowHeight="12.75" outlineLevelRow="2"/>
  <cols>
    <col min="1" max="1" width="26.46484375" style="120" customWidth="1"/>
    <col min="2" max="2" width="8.53125" style="154" customWidth="1"/>
    <col min="3" max="3" width="41.06640625" style="155" customWidth="1"/>
    <col min="4" max="4" width="7.59765625" style="155" customWidth="1"/>
    <col min="5" max="5" width="41.796875" style="156" customWidth="1"/>
    <col min="6" max="6" width="7.59765625" style="155" customWidth="1"/>
    <col min="7" max="7" width="41.796875" style="156" customWidth="1"/>
    <col min="8" max="8" width="8.59765625" style="156" customWidth="1"/>
    <col min="9" max="9" width="41.796875" style="156" customWidth="1"/>
    <col min="10" max="10" width="8.53125" style="156" customWidth="1"/>
    <col min="11" max="11" width="44" style="156" customWidth="1"/>
    <col min="12" max="16384" width="8.796875" style="120"/>
  </cols>
  <sheetData>
    <row r="1" spans="1:19" ht="17.75" customHeight="1">
      <c r="A1" s="118" t="s">
        <v>106</v>
      </c>
      <c r="B1" s="119"/>
      <c r="C1" s="213"/>
      <c r="D1" s="213"/>
      <c r="E1" s="213"/>
      <c r="F1" s="213"/>
      <c r="G1" s="213"/>
      <c r="H1" s="213"/>
      <c r="I1" s="213"/>
      <c r="J1" s="213"/>
      <c r="K1" s="213"/>
    </row>
    <row r="2" spans="1:19" ht="17.75" customHeight="1" outlineLevel="1">
      <c r="A2" s="121" t="s">
        <v>107</v>
      </c>
      <c r="B2" s="122"/>
      <c r="C2" s="214"/>
      <c r="D2" s="214"/>
      <c r="E2" s="214"/>
      <c r="F2" s="214"/>
      <c r="G2" s="214"/>
      <c r="H2" s="214"/>
      <c r="I2" s="214"/>
      <c r="J2" s="214"/>
      <c r="K2" s="214"/>
    </row>
    <row r="3" spans="1:19" ht="17.75" customHeight="1" outlineLevel="2">
      <c r="A3" s="121" t="s">
        <v>108</v>
      </c>
      <c r="B3" s="122"/>
      <c r="C3" s="215"/>
      <c r="D3" s="216"/>
      <c r="E3" s="216"/>
      <c r="F3" s="216"/>
      <c r="G3" s="216"/>
      <c r="H3" s="216"/>
      <c r="I3" s="216"/>
      <c r="J3" s="216"/>
      <c r="K3" s="217"/>
    </row>
    <row r="4" spans="1:19" ht="17.75" customHeight="1" outlineLevel="2">
      <c r="A4" s="121" t="s">
        <v>109</v>
      </c>
      <c r="B4" s="122"/>
      <c r="C4" s="215"/>
      <c r="D4" s="216"/>
      <c r="E4" s="216"/>
      <c r="F4" s="216"/>
      <c r="G4" s="216"/>
      <c r="H4" s="216"/>
      <c r="I4" s="216"/>
      <c r="J4" s="216"/>
      <c r="K4" s="217"/>
    </row>
    <row r="5" spans="1:19" ht="17.75" customHeight="1">
      <c r="A5" s="123" t="s">
        <v>110</v>
      </c>
      <c r="B5" s="124"/>
      <c r="C5" s="125"/>
      <c r="D5" s="125"/>
      <c r="E5" s="126"/>
      <c r="F5" s="125"/>
      <c r="G5" s="126"/>
      <c r="H5" s="126"/>
      <c r="I5" s="126"/>
      <c r="J5" s="126"/>
      <c r="K5" s="126"/>
    </row>
    <row r="6" spans="1:19" ht="17.75" customHeight="1" outlineLevel="1">
      <c r="A6" s="121" t="s">
        <v>107</v>
      </c>
      <c r="B6" s="122"/>
      <c r="C6" s="127"/>
      <c r="D6" s="127"/>
      <c r="E6" s="128"/>
      <c r="F6" s="127"/>
      <c r="G6" s="128"/>
      <c r="H6" s="129"/>
      <c r="I6" s="129"/>
      <c r="J6" s="129"/>
      <c r="K6" s="130"/>
    </row>
    <row r="7" spans="1:19" ht="17.75" customHeight="1" outlineLevel="2">
      <c r="A7" s="121" t="s">
        <v>108</v>
      </c>
      <c r="B7" s="122"/>
      <c r="C7" s="127"/>
      <c r="D7" s="127"/>
      <c r="E7" s="131"/>
      <c r="F7" s="127"/>
      <c r="G7" s="131"/>
      <c r="H7" s="131"/>
      <c r="I7" s="131"/>
      <c r="J7" s="131"/>
      <c r="K7" s="131"/>
    </row>
    <row r="8" spans="1:19" ht="17.75" customHeight="1" outlineLevel="2">
      <c r="A8" s="121" t="s">
        <v>109</v>
      </c>
      <c r="B8" s="122"/>
      <c r="C8" s="127"/>
      <c r="D8" s="127"/>
      <c r="E8" s="128"/>
      <c r="F8" s="127"/>
      <c r="G8" s="128"/>
      <c r="H8" s="129"/>
      <c r="I8" s="129"/>
      <c r="J8" s="129"/>
      <c r="K8" s="130"/>
    </row>
    <row r="9" spans="1:19" ht="17.75" customHeight="1">
      <c r="A9" s="132" t="s">
        <v>111</v>
      </c>
      <c r="B9" s="133"/>
      <c r="C9" s="134"/>
      <c r="D9" s="134"/>
      <c r="E9" s="134"/>
      <c r="F9" s="134"/>
      <c r="G9" s="134"/>
      <c r="H9" s="134"/>
      <c r="I9" s="134"/>
      <c r="J9" s="134"/>
      <c r="K9" s="134"/>
      <c r="S9" s="135"/>
    </row>
    <row r="10" spans="1:19" ht="17.75" customHeight="1" outlineLevel="1">
      <c r="A10" s="121" t="s">
        <v>107</v>
      </c>
      <c r="B10" s="122"/>
      <c r="C10" s="127"/>
      <c r="D10" s="127"/>
      <c r="E10" s="127"/>
      <c r="F10" s="127"/>
      <c r="G10" s="127"/>
      <c r="H10" s="127"/>
      <c r="I10" s="127"/>
      <c r="J10" s="127"/>
      <c r="K10" s="136"/>
    </row>
    <row r="11" spans="1:19" ht="17.75" customHeight="1" outlineLevel="2">
      <c r="A11" s="121" t="s">
        <v>108</v>
      </c>
      <c r="B11" s="122"/>
      <c r="C11" s="122"/>
      <c r="D11" s="122"/>
      <c r="E11" s="122"/>
      <c r="F11" s="122"/>
      <c r="G11" s="122"/>
      <c r="H11" s="122"/>
      <c r="I11" s="122"/>
      <c r="J11" s="122"/>
      <c r="K11" s="122"/>
    </row>
    <row r="12" spans="1:19" ht="17.75" customHeight="1" outlineLevel="2">
      <c r="A12" s="121" t="s">
        <v>109</v>
      </c>
      <c r="B12" s="122"/>
      <c r="C12" s="127"/>
      <c r="D12" s="127"/>
      <c r="E12" s="127"/>
      <c r="F12" s="127"/>
      <c r="G12" s="127"/>
      <c r="H12" s="127"/>
      <c r="I12" s="127"/>
      <c r="J12" s="127"/>
      <c r="K12" s="136"/>
    </row>
    <row r="13" spans="1:19" ht="17.75" customHeight="1">
      <c r="A13" s="132" t="s">
        <v>112</v>
      </c>
      <c r="B13" s="133"/>
      <c r="C13" s="134" t="s">
        <v>113</v>
      </c>
      <c r="D13" s="134"/>
      <c r="E13" s="134"/>
      <c r="F13" s="134"/>
      <c r="G13" s="134"/>
      <c r="H13" s="134"/>
      <c r="I13" s="134"/>
      <c r="J13" s="134"/>
      <c r="K13" s="134"/>
    </row>
    <row r="14" spans="1:19" ht="17.75" customHeight="1" outlineLevel="1">
      <c r="A14" s="121" t="s">
        <v>107</v>
      </c>
      <c r="B14" s="122"/>
      <c r="C14" s="127"/>
      <c r="D14" s="127"/>
      <c r="E14" s="136"/>
      <c r="F14" s="127"/>
      <c r="G14" s="136"/>
      <c r="H14" s="136"/>
      <c r="I14" s="136"/>
      <c r="J14" s="136"/>
      <c r="K14" s="136"/>
    </row>
    <row r="15" spans="1:19" ht="17.75" customHeight="1" outlineLevel="2">
      <c r="A15" s="121" t="s">
        <v>108</v>
      </c>
      <c r="B15" s="122"/>
      <c r="C15" s="127"/>
      <c r="D15" s="127"/>
      <c r="E15" s="136"/>
      <c r="F15" s="127"/>
      <c r="G15" s="136"/>
      <c r="H15" s="136"/>
      <c r="I15" s="136"/>
      <c r="J15" s="136"/>
      <c r="K15" s="136"/>
    </row>
    <row r="16" spans="1:19" ht="17.75" customHeight="1" outlineLevel="2">
      <c r="A16" s="121" t="s">
        <v>109</v>
      </c>
      <c r="B16" s="122"/>
      <c r="C16" s="127"/>
      <c r="D16" s="127"/>
      <c r="E16" s="136"/>
      <c r="F16" s="127"/>
      <c r="G16" s="136"/>
      <c r="H16" s="136"/>
      <c r="I16" s="136"/>
      <c r="J16" s="136"/>
      <c r="K16" s="136"/>
    </row>
    <row r="17" spans="1:11" ht="17.75" customHeight="1" outlineLevel="2">
      <c r="A17" s="137" t="s">
        <v>114</v>
      </c>
      <c r="B17" s="138"/>
      <c r="C17" s="139"/>
      <c r="D17" s="139"/>
      <c r="E17" s="140"/>
      <c r="F17" s="141">
        <v>3.6</v>
      </c>
      <c r="G17" s="142" t="s">
        <v>115</v>
      </c>
      <c r="H17" s="142"/>
      <c r="I17" s="142" t="s">
        <v>116</v>
      </c>
      <c r="J17" s="140"/>
      <c r="K17" s="140"/>
    </row>
    <row r="18" spans="1:11" ht="17.75" customHeight="1" outlineLevel="2">
      <c r="A18" s="121"/>
      <c r="B18" s="122"/>
      <c r="C18" s="127"/>
      <c r="D18" s="127"/>
      <c r="E18" s="136"/>
      <c r="F18" s="127"/>
      <c r="G18" s="136"/>
      <c r="H18" s="136"/>
      <c r="I18" s="136"/>
      <c r="J18" s="136"/>
      <c r="K18" s="136"/>
    </row>
    <row r="19" spans="1:11" ht="17.75" customHeight="1" outlineLevel="2">
      <c r="A19" s="121"/>
      <c r="B19" s="122"/>
      <c r="C19" s="127"/>
      <c r="D19" s="127"/>
      <c r="E19" s="136"/>
      <c r="F19" s="127"/>
      <c r="G19" s="136"/>
      <c r="H19" s="136"/>
      <c r="I19" s="136"/>
      <c r="J19" s="136"/>
      <c r="K19" s="136"/>
    </row>
    <row r="20" spans="1:11" ht="17.75" customHeight="1" outlineLevel="2">
      <c r="A20" s="121"/>
      <c r="B20" s="122"/>
      <c r="C20" s="127"/>
      <c r="D20" s="127"/>
      <c r="E20" s="136"/>
      <c r="F20" s="127"/>
      <c r="G20" s="136"/>
      <c r="H20" s="136"/>
      <c r="I20" s="136"/>
      <c r="J20" s="136"/>
      <c r="K20" s="136"/>
    </row>
    <row r="21" spans="1:11" ht="17.75" customHeight="1" outlineLevel="2">
      <c r="A21" s="137" t="s">
        <v>114</v>
      </c>
      <c r="B21" s="138"/>
      <c r="C21" s="139"/>
      <c r="D21" s="139"/>
      <c r="E21" s="140"/>
      <c r="F21" s="141">
        <v>3.5</v>
      </c>
      <c r="G21" s="142" t="s">
        <v>117</v>
      </c>
      <c r="H21" s="142"/>
      <c r="I21" s="142" t="s">
        <v>118</v>
      </c>
      <c r="J21" s="140"/>
      <c r="K21" s="140"/>
    </row>
    <row r="22" spans="1:11" ht="17.75" customHeight="1" outlineLevel="2">
      <c r="A22" s="121" t="s">
        <v>107</v>
      </c>
      <c r="B22" s="122"/>
      <c r="C22" s="127"/>
      <c r="D22" s="127"/>
      <c r="E22" s="136"/>
      <c r="F22" s="127"/>
      <c r="G22" s="136"/>
      <c r="H22" s="136"/>
      <c r="I22" s="136"/>
      <c r="J22" s="136"/>
      <c r="K22" s="136"/>
    </row>
    <row r="23" spans="1:11" ht="17.75" customHeight="1" outlineLevel="2">
      <c r="A23" s="121" t="s">
        <v>108</v>
      </c>
      <c r="B23" s="122"/>
      <c r="C23" s="127"/>
      <c r="D23" s="127"/>
      <c r="E23" s="136"/>
      <c r="F23" s="127"/>
      <c r="G23" s="136"/>
      <c r="H23" s="136"/>
      <c r="I23" s="136"/>
      <c r="J23" s="136"/>
      <c r="K23" s="136"/>
    </row>
    <row r="24" spans="1:11" ht="17.75" customHeight="1" outlineLevel="2">
      <c r="A24" s="121" t="s">
        <v>109</v>
      </c>
      <c r="B24" s="122"/>
      <c r="C24" s="127"/>
      <c r="D24" s="127"/>
      <c r="E24" s="136"/>
      <c r="F24" s="127"/>
      <c r="G24" s="136"/>
      <c r="H24" s="136"/>
      <c r="I24" s="136"/>
      <c r="J24" s="136"/>
      <c r="K24" s="136"/>
    </row>
    <row r="25" spans="1:11" ht="17.75" customHeight="1">
      <c r="A25" s="137" t="s">
        <v>114</v>
      </c>
      <c r="B25" s="143">
        <v>1.4</v>
      </c>
      <c r="C25" s="142"/>
      <c r="D25" s="142">
        <v>2.4</v>
      </c>
      <c r="E25" s="142" t="s">
        <v>119</v>
      </c>
      <c r="F25" s="142">
        <v>3.4</v>
      </c>
      <c r="G25" s="142" t="s">
        <v>120</v>
      </c>
      <c r="H25" s="142"/>
      <c r="I25" s="142" t="s">
        <v>121</v>
      </c>
      <c r="J25" s="142"/>
      <c r="K25" s="142"/>
    </row>
    <row r="26" spans="1:11" ht="17.75" customHeight="1" outlineLevel="1">
      <c r="A26" s="121" t="s">
        <v>107</v>
      </c>
      <c r="B26" s="122"/>
      <c r="C26" s="127"/>
      <c r="D26" s="127"/>
      <c r="E26" s="136"/>
      <c r="F26" s="127"/>
      <c r="G26" s="136"/>
      <c r="H26" s="136"/>
      <c r="I26" s="136"/>
      <c r="J26" s="136"/>
      <c r="K26" s="136"/>
    </row>
    <row r="27" spans="1:11" ht="17.75" customHeight="1" outlineLevel="2">
      <c r="A27" s="121" t="s">
        <v>108</v>
      </c>
      <c r="B27" s="122"/>
      <c r="C27" s="127"/>
      <c r="D27" s="127"/>
      <c r="E27" s="127"/>
      <c r="F27" s="127"/>
      <c r="G27" s="127"/>
      <c r="H27" s="127"/>
      <c r="I27" s="127"/>
      <c r="J27" s="127"/>
      <c r="K27" s="136"/>
    </row>
    <row r="28" spans="1:11" ht="17.75" customHeight="1" outlineLevel="2">
      <c r="A28" s="121" t="s">
        <v>109</v>
      </c>
      <c r="B28" s="122"/>
      <c r="C28" s="127"/>
      <c r="D28" s="127"/>
      <c r="E28" s="127"/>
      <c r="F28" s="127"/>
      <c r="G28" s="127"/>
      <c r="H28" s="127"/>
      <c r="I28" s="127"/>
      <c r="J28" s="127"/>
      <c r="K28" s="136"/>
    </row>
    <row r="29" spans="1:11" ht="17.75" customHeight="1">
      <c r="A29" s="137" t="s">
        <v>114</v>
      </c>
      <c r="B29" s="143">
        <v>1.3</v>
      </c>
      <c r="C29" s="142"/>
      <c r="D29" s="142">
        <v>2.2999999999999998</v>
      </c>
      <c r="E29" s="142" t="s">
        <v>122</v>
      </c>
      <c r="F29" s="142">
        <v>3.3</v>
      </c>
      <c r="G29" s="142" t="s">
        <v>123</v>
      </c>
      <c r="H29" s="142"/>
      <c r="I29" s="142" t="s">
        <v>124</v>
      </c>
      <c r="J29" s="142"/>
      <c r="K29" s="142" t="s">
        <v>125</v>
      </c>
    </row>
    <row r="30" spans="1:11" ht="17.75" customHeight="1" outlineLevel="1">
      <c r="A30" s="121" t="s">
        <v>107</v>
      </c>
      <c r="B30" s="122"/>
      <c r="C30" s="127"/>
      <c r="D30" s="127"/>
      <c r="E30" s="136"/>
      <c r="F30" s="127"/>
      <c r="G30" s="136"/>
      <c r="H30" s="136"/>
      <c r="I30" s="136"/>
      <c r="J30" s="127"/>
      <c r="K30" s="122"/>
    </row>
    <row r="31" spans="1:11" ht="17.75" customHeight="1" outlineLevel="2">
      <c r="A31" s="121" t="s">
        <v>108</v>
      </c>
      <c r="B31" s="122"/>
      <c r="C31" s="127"/>
      <c r="D31" s="127"/>
      <c r="E31" s="122"/>
      <c r="F31" s="127"/>
      <c r="G31" s="122"/>
      <c r="H31" s="122"/>
      <c r="I31" s="122"/>
      <c r="J31" s="127"/>
      <c r="K31" s="136"/>
    </row>
    <row r="32" spans="1:11" ht="17.75" customHeight="1" outlineLevel="2">
      <c r="A32" s="121" t="s">
        <v>109</v>
      </c>
      <c r="B32" s="122"/>
      <c r="C32" s="127"/>
      <c r="D32" s="127"/>
      <c r="E32" s="122"/>
      <c r="F32" s="127"/>
      <c r="G32" s="122"/>
      <c r="H32" s="122"/>
      <c r="I32" s="122"/>
      <c r="J32" s="127"/>
      <c r="K32" s="136"/>
    </row>
    <row r="33" spans="1:11" ht="17.75" customHeight="1">
      <c r="A33" s="137" t="s">
        <v>114</v>
      </c>
      <c r="B33" s="143">
        <v>1.2</v>
      </c>
      <c r="C33" s="142" t="s">
        <v>126</v>
      </c>
      <c r="D33" s="142">
        <v>2.2000000000000002</v>
      </c>
      <c r="E33" s="142" t="s">
        <v>127</v>
      </c>
      <c r="F33" s="142">
        <v>3.2</v>
      </c>
      <c r="G33" s="142" t="s">
        <v>128</v>
      </c>
      <c r="H33" s="142"/>
      <c r="I33" s="142" t="s">
        <v>129</v>
      </c>
      <c r="J33" s="142"/>
      <c r="K33" s="142" t="s">
        <v>130</v>
      </c>
    </row>
    <row r="34" spans="1:11" ht="17.75" customHeight="1" outlineLevel="1">
      <c r="A34" s="121" t="s">
        <v>107</v>
      </c>
      <c r="B34" s="122"/>
      <c r="C34" s="127"/>
      <c r="D34" s="127"/>
      <c r="E34" s="122"/>
      <c r="F34" s="127"/>
      <c r="G34" s="122"/>
      <c r="H34" s="122"/>
      <c r="I34" s="122"/>
      <c r="J34" s="127"/>
      <c r="K34" s="136"/>
    </row>
    <row r="35" spans="1:11" ht="17.75" customHeight="1" outlineLevel="2">
      <c r="A35" s="121" t="s">
        <v>108</v>
      </c>
      <c r="B35" s="122"/>
      <c r="C35" s="127"/>
      <c r="D35" s="127"/>
      <c r="E35" s="122"/>
      <c r="F35" s="127"/>
      <c r="G35" s="122"/>
      <c r="H35" s="122"/>
      <c r="I35" s="122"/>
      <c r="J35" s="127"/>
      <c r="K35" s="136"/>
    </row>
    <row r="36" spans="1:11" ht="17.75" customHeight="1" outlineLevel="2">
      <c r="A36" s="121" t="s">
        <v>109</v>
      </c>
      <c r="B36" s="122"/>
      <c r="C36" s="127"/>
      <c r="D36" s="127"/>
      <c r="E36" s="122"/>
      <c r="F36" s="127"/>
      <c r="G36" s="122"/>
      <c r="H36" s="122"/>
      <c r="I36" s="122"/>
      <c r="J36" s="127"/>
      <c r="K36" s="136"/>
    </row>
    <row r="37" spans="1:11" ht="17.75" customHeight="1">
      <c r="A37" s="137" t="s">
        <v>114</v>
      </c>
      <c r="B37" s="143">
        <v>1.1000000000000001</v>
      </c>
      <c r="C37" s="142" t="s">
        <v>131</v>
      </c>
      <c r="D37" s="142">
        <v>2.1</v>
      </c>
      <c r="E37" s="142" t="s">
        <v>132</v>
      </c>
      <c r="F37" s="142">
        <v>3.1</v>
      </c>
      <c r="G37" s="142" t="s">
        <v>133</v>
      </c>
      <c r="H37" s="142">
        <v>4.0999999999999996</v>
      </c>
      <c r="I37" s="142" t="s">
        <v>134</v>
      </c>
      <c r="J37" s="142">
        <v>5.0999999999999996</v>
      </c>
      <c r="K37" s="142" t="s">
        <v>135</v>
      </c>
    </row>
    <row r="38" spans="1:11" ht="17.75" customHeight="1" outlineLevel="1">
      <c r="A38" s="121" t="s">
        <v>107</v>
      </c>
      <c r="B38" s="122"/>
      <c r="C38" s="127"/>
      <c r="D38" s="127"/>
      <c r="E38" s="136"/>
      <c r="F38" s="127"/>
      <c r="G38" s="136"/>
      <c r="H38" s="136"/>
      <c r="I38" s="136"/>
      <c r="J38" s="136"/>
      <c r="K38" s="136"/>
    </row>
    <row r="39" spans="1:11" ht="17.75" customHeight="1" outlineLevel="2">
      <c r="A39" s="121" t="s">
        <v>108</v>
      </c>
      <c r="B39" s="122"/>
      <c r="C39" s="127"/>
      <c r="D39" s="127"/>
      <c r="E39" s="136"/>
      <c r="F39" s="127"/>
      <c r="G39" s="136"/>
      <c r="H39" s="136"/>
      <c r="I39" s="136"/>
      <c r="J39" s="136"/>
      <c r="K39" s="136"/>
    </row>
    <row r="40" spans="1:11" ht="17.75" customHeight="1" outlineLevel="2">
      <c r="A40" s="121" t="s">
        <v>109</v>
      </c>
      <c r="B40" s="122"/>
      <c r="C40" s="127"/>
      <c r="D40" s="127"/>
      <c r="E40" s="122"/>
      <c r="F40" s="127"/>
      <c r="G40" s="122"/>
      <c r="H40" s="122"/>
      <c r="I40" s="122"/>
      <c r="J40" s="127"/>
      <c r="K40" s="136"/>
    </row>
    <row r="41" spans="1:11" ht="17.75" customHeight="1">
      <c r="A41" s="144" t="s">
        <v>136</v>
      </c>
      <c r="B41" s="145"/>
      <c r="C41" s="146"/>
      <c r="D41" s="146"/>
      <c r="E41" s="146"/>
      <c r="F41" s="146"/>
      <c r="G41" s="146"/>
      <c r="H41" s="146"/>
      <c r="I41" s="146"/>
      <c r="J41" s="146"/>
      <c r="K41" s="146"/>
    </row>
    <row r="42" spans="1:11" ht="17.75" customHeight="1" outlineLevel="1">
      <c r="A42" s="121" t="s">
        <v>107</v>
      </c>
      <c r="B42" s="122"/>
      <c r="C42" s="127"/>
      <c r="D42" s="127"/>
      <c r="E42" s="136"/>
      <c r="F42" s="127"/>
      <c r="G42" s="136"/>
      <c r="H42" s="136"/>
      <c r="I42" s="136"/>
      <c r="J42" s="136"/>
      <c r="K42" s="136"/>
    </row>
    <row r="43" spans="1:11" ht="17.75" customHeight="1" outlineLevel="2">
      <c r="A43" s="121" t="s">
        <v>108</v>
      </c>
      <c r="B43" s="122"/>
      <c r="C43" s="127"/>
      <c r="D43" s="127"/>
      <c r="E43" s="136"/>
      <c r="F43" s="127"/>
      <c r="G43" s="136"/>
      <c r="H43" s="136"/>
      <c r="I43" s="136"/>
      <c r="J43" s="136"/>
      <c r="K43" s="136"/>
    </row>
    <row r="44" spans="1:11" ht="17.75" customHeight="1" outlineLevel="2">
      <c r="A44" s="121" t="s">
        <v>109</v>
      </c>
      <c r="B44" s="122"/>
      <c r="C44" s="127"/>
      <c r="D44" s="127"/>
      <c r="E44" s="122"/>
      <c r="F44" s="127"/>
      <c r="G44" s="122"/>
      <c r="H44" s="122"/>
      <c r="I44" s="122"/>
      <c r="J44" s="127"/>
      <c r="K44" s="136"/>
    </row>
    <row r="45" spans="1:11" s="135" customFormat="1" ht="18" customHeight="1">
      <c r="A45" s="147" t="s">
        <v>137</v>
      </c>
      <c r="B45" s="148"/>
      <c r="C45" s="149"/>
      <c r="D45" s="149"/>
      <c r="E45" s="149"/>
      <c r="F45" s="149"/>
      <c r="G45" s="149"/>
      <c r="H45" s="149"/>
      <c r="I45" s="149"/>
      <c r="J45" s="149"/>
      <c r="K45" s="149"/>
    </row>
    <row r="46" spans="1:11" ht="13.15">
      <c r="A46" s="150" t="s">
        <v>138</v>
      </c>
      <c r="B46" s="151"/>
      <c r="C46" s="152"/>
      <c r="D46" s="152"/>
      <c r="E46" s="153"/>
      <c r="F46" s="152"/>
      <c r="G46" s="153"/>
      <c r="H46" s="153"/>
      <c r="I46" s="153"/>
      <c r="J46" s="153"/>
      <c r="K46" s="153"/>
    </row>
  </sheetData>
  <mergeCells count="4">
    <mergeCell ref="C1:K1"/>
    <mergeCell ref="C2:K2"/>
    <mergeCell ref="C3:K3"/>
    <mergeCell ref="C4: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AG244"/>
  <sheetViews>
    <sheetView topLeftCell="AJ1" workbookViewId="0">
      <selection activeCell="AE95" sqref="AE95"/>
    </sheetView>
  </sheetViews>
  <sheetFormatPr defaultRowHeight="14.25"/>
  <cols>
    <col min="3" max="3" width="51.19921875" customWidth="1"/>
    <col min="4" max="11" width="9.06640625" customWidth="1"/>
    <col min="12" max="12" width="11.19921875" customWidth="1"/>
    <col min="14" max="14" width="21" customWidth="1"/>
    <col min="15" max="15" width="12" bestFit="1" customWidth="1"/>
    <col min="16" max="17" width="11" bestFit="1" customWidth="1"/>
    <col min="18" max="18" width="9.9296875" bestFit="1" customWidth="1"/>
  </cols>
  <sheetData>
    <row r="2" spans="3:19" ht="23.25">
      <c r="C2" s="205" t="s">
        <v>83</v>
      </c>
      <c r="D2" s="58" t="s">
        <v>80</v>
      </c>
      <c r="E2" s="59" t="s">
        <v>79</v>
      </c>
      <c r="F2" s="58" t="s">
        <v>80</v>
      </c>
      <c r="G2" s="60" t="s">
        <v>79</v>
      </c>
      <c r="H2" s="59" t="s">
        <v>81</v>
      </c>
      <c r="I2" s="60" t="s">
        <v>80</v>
      </c>
      <c r="J2" s="60" t="s">
        <v>79</v>
      </c>
      <c r="K2" s="60" t="s">
        <v>81</v>
      </c>
      <c r="L2" s="63" t="s">
        <v>78</v>
      </c>
    </row>
    <row r="3" spans="3:19" ht="14.55" customHeight="1">
      <c r="C3" s="206"/>
      <c r="D3" s="202" t="s">
        <v>13</v>
      </c>
      <c r="E3" s="203"/>
      <c r="F3" s="202" t="s">
        <v>14</v>
      </c>
      <c r="G3" s="204"/>
      <c r="H3" s="203"/>
      <c r="I3" s="204" t="s">
        <v>15</v>
      </c>
      <c r="J3" s="204"/>
      <c r="K3" s="204"/>
      <c r="L3" s="64" t="s">
        <v>82</v>
      </c>
      <c r="O3" s="86" t="s">
        <v>13</v>
      </c>
      <c r="P3" s="86" t="s">
        <v>14</v>
      </c>
      <c r="Q3" s="87" t="s">
        <v>15</v>
      </c>
      <c r="R3" s="87"/>
      <c r="S3" s="87"/>
    </row>
    <row r="4" spans="3:19" ht="14.55" hidden="1" customHeight="1">
      <c r="C4" s="61" t="s">
        <v>16</v>
      </c>
      <c r="D4" s="38"/>
      <c r="E4" s="39"/>
      <c r="F4" s="38"/>
      <c r="G4" s="49"/>
      <c r="H4" s="39"/>
      <c r="I4" s="49"/>
      <c r="J4" s="49"/>
      <c r="K4" s="49"/>
      <c r="L4" s="65"/>
    </row>
    <row r="5" spans="3:19" hidden="1">
      <c r="C5" s="50" t="s">
        <v>17</v>
      </c>
      <c r="D5" s="40"/>
      <c r="E5" s="41"/>
      <c r="F5" s="40"/>
      <c r="G5" s="34"/>
      <c r="H5" s="41"/>
      <c r="I5" s="34"/>
      <c r="J5" s="51"/>
      <c r="K5" s="51"/>
      <c r="L5" s="66"/>
    </row>
    <row r="6" spans="3:19" hidden="1">
      <c r="C6" s="52" t="s">
        <v>18</v>
      </c>
      <c r="D6" s="42">
        <v>55899114.222859941</v>
      </c>
      <c r="E6" s="43">
        <f>D6/D14</f>
        <v>0.73091643540532547</v>
      </c>
      <c r="F6" s="42">
        <v>61120171.401850022</v>
      </c>
      <c r="G6" s="54">
        <f>F6/F14</f>
        <v>0.74449996668017571</v>
      </c>
      <c r="H6" s="44">
        <f t="shared" ref="H6:H14" si="0">(F6/D6)-1</f>
        <v>9.340142954993258E-2</v>
      </c>
      <c r="I6" s="53">
        <v>65964689.934549958</v>
      </c>
      <c r="J6" s="54">
        <f>I6/I14</f>
        <v>0.75728220841841054</v>
      </c>
      <c r="K6" s="54">
        <f t="shared" ref="K6:K14" si="1">(I6/F6)-1</f>
        <v>7.9262188269211942E-2</v>
      </c>
      <c r="L6" s="67">
        <f>((I6/D6)^(1/2)-1)</f>
        <v>8.6308804858335142E-2</v>
      </c>
    </row>
    <row r="7" spans="3:19" hidden="1">
      <c r="C7" s="52" t="s">
        <v>20</v>
      </c>
      <c r="D7" s="42">
        <v>16361922.485080022</v>
      </c>
      <c r="E7" s="44">
        <f>D7/D14</f>
        <v>0.21394253246113551</v>
      </c>
      <c r="F7" s="42">
        <v>15705790.197539996</v>
      </c>
      <c r="G7" s="54">
        <f>F7/F14</f>
        <v>0.19131098638248303</v>
      </c>
      <c r="H7" s="44">
        <f t="shared" si="0"/>
        <v>-4.0101173204941776E-2</v>
      </c>
      <c r="I7" s="53">
        <v>15241071.018739985</v>
      </c>
      <c r="J7" s="54">
        <f>I7/I14</f>
        <v>0.17496924386645332</v>
      </c>
      <c r="K7" s="54">
        <f t="shared" si="1"/>
        <v>-2.958903518734135E-2</v>
      </c>
      <c r="L7" s="67">
        <f t="shared" ref="L7:L70" si="2">((I7/D7)^(1/2)-1)</f>
        <v>-3.4859416130099907E-2</v>
      </c>
    </row>
    <row r="8" spans="3:19" hidden="1">
      <c r="C8" s="52" t="s">
        <v>21</v>
      </c>
      <c r="D8" s="42">
        <v>3092280.3178400015</v>
      </c>
      <c r="E8" s="44">
        <f>D8/D14</f>
        <v>4.0433529915673561E-2</v>
      </c>
      <c r="F8" s="42">
        <v>3351596.0688399971</v>
      </c>
      <c r="G8" s="54">
        <f>F8/F14</f>
        <v>4.0825526243554636E-2</v>
      </c>
      <c r="H8" s="44">
        <f t="shared" si="0"/>
        <v>8.3859069795176655E-2</v>
      </c>
      <c r="I8" s="53">
        <v>3828193.0206599976</v>
      </c>
      <c r="J8" s="54">
        <f>I8/I14</f>
        <v>4.3948095076528873E-2</v>
      </c>
      <c r="K8" s="54">
        <f t="shared" si="1"/>
        <v>0.14219999726427446</v>
      </c>
      <c r="L8" s="67">
        <f t="shared" si="2"/>
        <v>0.11264721567750735</v>
      </c>
    </row>
    <row r="9" spans="3:19" hidden="1">
      <c r="C9" s="52" t="s">
        <v>22</v>
      </c>
      <c r="D9" s="42">
        <v>492439.39910999982</v>
      </c>
      <c r="E9" s="44">
        <f>D9/D14</f>
        <v>6.438958027414096E-3</v>
      </c>
      <c r="F9" s="42">
        <v>1370256.5364899989</v>
      </c>
      <c r="G9" s="54">
        <f>F9/F14</f>
        <v>1.6690986336619116E-2</v>
      </c>
      <c r="H9" s="44">
        <f t="shared" si="0"/>
        <v>1.7825891652181034</v>
      </c>
      <c r="I9" s="53">
        <v>646336.76771000016</v>
      </c>
      <c r="J9" s="54">
        <f>I9/I14</f>
        <v>7.4200202459692713E-3</v>
      </c>
      <c r="K9" s="54">
        <f t="shared" si="1"/>
        <v>-0.52830966282734637</v>
      </c>
      <c r="L9" s="67">
        <f t="shared" si="2"/>
        <v>0.14565283640145554</v>
      </c>
    </row>
    <row r="10" spans="3:19" hidden="1">
      <c r="C10" s="52" t="s">
        <v>23</v>
      </c>
      <c r="D10" s="42">
        <v>232398.83574000001</v>
      </c>
      <c r="E10" s="44">
        <f>D10/D14</f>
        <v>3.0387624378842596E-3</v>
      </c>
      <c r="F10" s="42">
        <v>99739.406870000035</v>
      </c>
      <c r="G10" s="54">
        <f>F10/F14</f>
        <v>1.2149178149910734E-3</v>
      </c>
      <c r="H10" s="44">
        <f t="shared" si="0"/>
        <v>-0.57082656394378362</v>
      </c>
      <c r="I10" s="53">
        <v>965408.13415000006</v>
      </c>
      <c r="J10" s="54">
        <f>I10/I14</f>
        <v>1.1082996138988778E-2</v>
      </c>
      <c r="K10" s="54">
        <f t="shared" si="1"/>
        <v>8.6793049452189877</v>
      </c>
      <c r="L10" s="67">
        <f t="shared" si="2"/>
        <v>1.0381610736091398</v>
      </c>
    </row>
    <row r="11" spans="3:19" hidden="1">
      <c r="C11" s="52" t="s">
        <v>24</v>
      </c>
      <c r="D11" s="42">
        <v>300158.74412999977</v>
      </c>
      <c r="E11" s="44">
        <f>D11/D14</f>
        <v>3.9247662930858868E-3</v>
      </c>
      <c r="F11" s="42">
        <v>335081.13433000009</v>
      </c>
      <c r="G11" s="54">
        <f>F11/F14</f>
        <v>4.0815967563907962E-3</v>
      </c>
      <c r="H11" s="44">
        <f t="shared" si="0"/>
        <v>0.11634640297160659</v>
      </c>
      <c r="I11" s="53">
        <v>349998.24335999973</v>
      </c>
      <c r="J11" s="54">
        <f>I11/I14</f>
        <v>4.018019988227102E-3</v>
      </c>
      <c r="K11" s="54">
        <f t="shared" si="1"/>
        <v>4.4517901790641412E-2</v>
      </c>
      <c r="L11" s="67">
        <f t="shared" si="2"/>
        <v>7.9835081159818744E-2</v>
      </c>
    </row>
    <row r="12" spans="3:19" hidden="1">
      <c r="C12" s="52" t="s">
        <v>25</v>
      </c>
      <c r="D12" s="42">
        <v>85811.429610000094</v>
      </c>
      <c r="E12" s="44">
        <f>D12/D14</f>
        <v>1.1220389646519036E-3</v>
      </c>
      <c r="F12" s="42">
        <v>95888.717550000059</v>
      </c>
      <c r="G12" s="54">
        <f>F12/F14</f>
        <v>1.1680128733869842E-3</v>
      </c>
      <c r="H12" s="44">
        <f t="shared" si="0"/>
        <v>0.11743526457722142</v>
      </c>
      <c r="I12" s="53">
        <v>94840.958520000015</v>
      </c>
      <c r="J12" s="54">
        <f>I12/I14</f>
        <v>1.0887850846840257E-3</v>
      </c>
      <c r="K12" s="54">
        <f t="shared" si="1"/>
        <v>-1.0926822850182538E-2</v>
      </c>
      <c r="L12" s="67">
        <f t="shared" si="2"/>
        <v>5.1296935881884442E-2</v>
      </c>
    </row>
    <row r="13" spans="3:19" hidden="1">
      <c r="C13" s="52" t="s">
        <v>26</v>
      </c>
      <c r="D13" s="42">
        <v>13993.698170000003</v>
      </c>
      <c r="E13" s="44">
        <f>D13/D14</f>
        <v>1.8297649482917203E-4</v>
      </c>
      <c r="F13" s="42">
        <v>17076.452259999995</v>
      </c>
      <c r="G13" s="54">
        <f>F13/F14</f>
        <v>2.0800691239882208E-4</v>
      </c>
      <c r="H13" s="44">
        <f t="shared" si="0"/>
        <v>0.22029588265729982</v>
      </c>
      <c r="I13" s="53">
        <v>16605.337600000003</v>
      </c>
      <c r="J13" s="54">
        <f>I13/I14</f>
        <v>1.9063118073833272E-4</v>
      </c>
      <c r="K13" s="54">
        <f t="shared" si="1"/>
        <v>-2.758855603183652E-2</v>
      </c>
      <c r="L13" s="67">
        <f t="shared" si="2"/>
        <v>8.932533309530144E-2</v>
      </c>
    </row>
    <row r="14" spans="3:19" hidden="1">
      <c r="C14" s="50" t="s">
        <v>27</v>
      </c>
      <c r="D14" s="40">
        <f>SUM(D6:D13)</f>
        <v>76478119.132539973</v>
      </c>
      <c r="E14" s="45">
        <f>D14/D21</f>
        <v>0.92390758962719821</v>
      </c>
      <c r="F14" s="40">
        <f>SUM(F6:F13)</f>
        <v>82095599.91573</v>
      </c>
      <c r="G14" s="35">
        <f>F14/F21</f>
        <v>0.92612891600981584</v>
      </c>
      <c r="H14" s="45">
        <f t="shared" si="0"/>
        <v>7.3452130451256092E-2</v>
      </c>
      <c r="I14" s="34">
        <f>SUM(I6:I13)</f>
        <v>87107143.415289924</v>
      </c>
      <c r="J14" s="35">
        <f>I14/I21</f>
        <v>0.92392874765377386</v>
      </c>
      <c r="K14" s="35">
        <f t="shared" si="1"/>
        <v>6.1045214417145388E-2</v>
      </c>
      <c r="L14" s="69">
        <f t="shared" si="2"/>
        <v>6.7230643263767265E-2</v>
      </c>
    </row>
    <row r="15" spans="3:19" hidden="1">
      <c r="C15" s="50" t="s">
        <v>28</v>
      </c>
      <c r="D15" s="40"/>
      <c r="E15" s="41"/>
      <c r="F15" s="40"/>
      <c r="G15" s="34"/>
      <c r="H15" s="41"/>
      <c r="I15" s="34"/>
      <c r="J15" s="51"/>
      <c r="K15" s="51"/>
      <c r="L15" s="67"/>
    </row>
    <row r="16" spans="3:19" hidden="1">
      <c r="C16" s="52" t="s">
        <v>24</v>
      </c>
      <c r="D16" s="42">
        <v>1991296.6693899992</v>
      </c>
      <c r="E16" s="44">
        <f>D16/D20</f>
        <v>0.31614474119790192</v>
      </c>
      <c r="F16" s="42">
        <v>2104088.2470200025</v>
      </c>
      <c r="G16" s="54">
        <f>F16/F20</f>
        <v>0.32132242942519029</v>
      </c>
      <c r="H16" s="44">
        <f t="shared" ref="H16:H21" si="3">(F16/D16)-1</f>
        <v>5.6642277046822453E-2</v>
      </c>
      <c r="I16" s="53">
        <v>2226714.9391699964</v>
      </c>
      <c r="J16" s="54">
        <f>I16/I20</f>
        <v>0.31047652238762591</v>
      </c>
      <c r="K16" s="54">
        <f t="shared" ref="K16:K21" si="4">(I16/F16)-1</f>
        <v>5.8280203942809417E-2</v>
      </c>
      <c r="L16" s="67">
        <f t="shared" si="2"/>
        <v>5.7460923366771999E-2</v>
      </c>
    </row>
    <row r="17" spans="3:17" hidden="1">
      <c r="C17" s="52" t="s">
        <v>29</v>
      </c>
      <c r="D17" s="42">
        <v>1698628.1278800007</v>
      </c>
      <c r="E17" s="44">
        <f>D17/D20</f>
        <v>0.2696797308683313</v>
      </c>
      <c r="F17" s="42">
        <v>1764613.8766599991</v>
      </c>
      <c r="G17" s="54">
        <f>F17/F20</f>
        <v>0.26948015067754127</v>
      </c>
      <c r="H17" s="44">
        <f t="shared" si="3"/>
        <v>3.8846494825417022E-2</v>
      </c>
      <c r="I17" s="53">
        <v>1816791.5444199969</v>
      </c>
      <c r="J17" s="54">
        <f>I17/I20</f>
        <v>0.25331986178034133</v>
      </c>
      <c r="K17" s="54">
        <f t="shared" si="4"/>
        <v>2.9568886684013806E-2</v>
      </c>
      <c r="L17" s="67">
        <f t="shared" si="2"/>
        <v>3.4197287326259929E-2</v>
      </c>
    </row>
    <row r="18" spans="3:17" hidden="1">
      <c r="C18" s="52" t="s">
        <v>30</v>
      </c>
      <c r="D18" s="42">
        <v>1558212.6376499999</v>
      </c>
      <c r="E18" s="44">
        <f>D18/D20</f>
        <v>0.24738691056620185</v>
      </c>
      <c r="F18" s="42">
        <v>1581460.1633900013</v>
      </c>
      <c r="G18" s="54">
        <f>F18/F20</f>
        <v>0.24151012794227292</v>
      </c>
      <c r="H18" s="44">
        <f t="shared" si="3"/>
        <v>1.4919353866274632E-2</v>
      </c>
      <c r="I18" s="53">
        <v>1884785.7369799998</v>
      </c>
      <c r="J18" s="54">
        <f>I18/I20</f>
        <v>0.26280046483250086</v>
      </c>
      <c r="K18" s="54">
        <f t="shared" si="4"/>
        <v>0.19180095750233317</v>
      </c>
      <c r="L18" s="67">
        <f t="shared" si="2"/>
        <v>9.9809918906660577E-2</v>
      </c>
    </row>
    <row r="19" spans="3:17" hidden="1">
      <c r="C19" s="52" t="s">
        <v>31</v>
      </c>
      <c r="D19" s="42">
        <v>1050549.2420899998</v>
      </c>
      <c r="E19" s="44">
        <f>D19/D20</f>
        <v>0.16678861736756492</v>
      </c>
      <c r="F19" s="42">
        <v>1098052.3856000011</v>
      </c>
      <c r="G19" s="54">
        <f>F19/F20</f>
        <v>0.16768729195499565</v>
      </c>
      <c r="H19" s="44">
        <f t="shared" si="3"/>
        <v>4.5217436372136932E-2</v>
      </c>
      <c r="I19" s="53">
        <v>1243634.7323799995</v>
      </c>
      <c r="J19" s="54">
        <f>I19/I20</f>
        <v>0.17340315099953177</v>
      </c>
      <c r="K19" s="54">
        <f t="shared" si="4"/>
        <v>0.13258233276406828</v>
      </c>
      <c r="L19" s="67">
        <f t="shared" si="2"/>
        <v>8.8023346409457304E-2</v>
      </c>
    </row>
    <row r="20" spans="3:17" hidden="1">
      <c r="C20" s="50" t="s">
        <v>32</v>
      </c>
      <c r="D20" s="40">
        <f>SUM(D16:D19)</f>
        <v>6298686.6770099998</v>
      </c>
      <c r="E20" s="45">
        <f>D20/D21</f>
        <v>7.6092410372801789E-2</v>
      </c>
      <c r="F20" s="40">
        <f>SUM(F16:F19)</f>
        <v>6548214.672670003</v>
      </c>
      <c r="G20" s="35">
        <f>F20/F21</f>
        <v>7.3871083990184092E-2</v>
      </c>
      <c r="H20" s="45">
        <f t="shared" si="3"/>
        <v>3.9615876841559983E-2</v>
      </c>
      <c r="I20" s="34">
        <f>SUM(I16:I19)</f>
        <v>7171926.9529499933</v>
      </c>
      <c r="J20" s="35">
        <f>I20/I21</f>
        <v>7.6071252346226179E-2</v>
      </c>
      <c r="K20" s="35">
        <f t="shared" si="4"/>
        <v>9.5249210885396174E-2</v>
      </c>
      <c r="L20" s="69">
        <f t="shared" si="2"/>
        <v>6.7070039282636662E-2</v>
      </c>
    </row>
    <row r="21" spans="3:17">
      <c r="C21" s="79" t="s">
        <v>33</v>
      </c>
      <c r="D21" s="80">
        <f>SUM(D14,D20)</f>
        <v>82776805.809549972</v>
      </c>
      <c r="E21" s="81">
        <f>D21/D89</f>
        <v>0.30917086302585317</v>
      </c>
      <c r="F21" s="80">
        <f>SUM(F14,F20)</f>
        <v>88643814.588400006</v>
      </c>
      <c r="G21" s="82">
        <f>F21/F89</f>
        <v>0.31846348538382563</v>
      </c>
      <c r="H21" s="81">
        <f t="shared" si="3"/>
        <v>7.0877448356108985E-2</v>
      </c>
      <c r="I21" s="83">
        <f>SUM(I14,I20)</f>
        <v>94279070.368239909</v>
      </c>
      <c r="J21" s="82">
        <f>I21/I89</f>
        <v>0.3287444782824821</v>
      </c>
      <c r="K21" s="82">
        <f t="shared" si="4"/>
        <v>6.3571900713051299E-2</v>
      </c>
      <c r="L21" s="84">
        <f t="shared" si="2"/>
        <v>6.721842336929762E-2</v>
      </c>
      <c r="N21" s="89" t="s">
        <v>84</v>
      </c>
      <c r="O21" s="91">
        <v>82776805.809549972</v>
      </c>
      <c r="P21" s="91">
        <v>88643814.588400006</v>
      </c>
      <c r="Q21" s="91">
        <v>94279070.368239909</v>
      </c>
    </row>
    <row r="22" spans="3:17" hidden="1">
      <c r="C22" s="55"/>
      <c r="D22" s="40"/>
      <c r="E22" s="45"/>
      <c r="F22" s="40"/>
      <c r="G22" s="35"/>
      <c r="H22" s="45"/>
      <c r="I22" s="34"/>
      <c r="J22" s="35"/>
      <c r="K22" s="35"/>
      <c r="L22" s="67"/>
      <c r="N22" s="88"/>
      <c r="O22" s="91"/>
      <c r="P22" s="91"/>
      <c r="Q22" s="91"/>
    </row>
    <row r="23" spans="3:17" hidden="1">
      <c r="C23" s="62" t="s">
        <v>34</v>
      </c>
      <c r="D23" s="40"/>
      <c r="E23" s="41"/>
      <c r="F23" s="40"/>
      <c r="G23" s="34"/>
      <c r="H23" s="41"/>
      <c r="I23" s="34"/>
      <c r="J23" s="51"/>
      <c r="K23" s="51"/>
      <c r="L23" s="67"/>
      <c r="N23" s="88"/>
      <c r="O23" s="91"/>
      <c r="P23" s="91"/>
      <c r="Q23" s="91"/>
    </row>
    <row r="24" spans="3:17" hidden="1">
      <c r="C24" s="50" t="s">
        <v>17</v>
      </c>
      <c r="D24" s="40"/>
      <c r="E24" s="41"/>
      <c r="F24" s="40"/>
      <c r="G24" s="34"/>
      <c r="H24" s="41"/>
      <c r="I24" s="34"/>
      <c r="J24" s="51"/>
      <c r="K24" s="51"/>
      <c r="L24" s="67"/>
      <c r="N24" s="88"/>
      <c r="O24" s="91"/>
      <c r="P24" s="91"/>
      <c r="Q24" s="91"/>
    </row>
    <row r="25" spans="3:17" hidden="1">
      <c r="C25" s="52" t="s">
        <v>35</v>
      </c>
      <c r="D25" s="42">
        <v>32694308.813909996</v>
      </c>
      <c r="E25" s="44">
        <f>D25/D29</f>
        <v>0.97973742275151143</v>
      </c>
      <c r="F25" s="42">
        <v>31519866.519349996</v>
      </c>
      <c r="G25" s="54">
        <f>F25/F29</f>
        <v>0.9790185415976822</v>
      </c>
      <c r="H25" s="44">
        <f>(F25/D25)-1</f>
        <v>-3.5921918436774725E-2</v>
      </c>
      <c r="I25" s="53">
        <v>32621603.602420002</v>
      </c>
      <c r="J25" s="54">
        <f>I25/I29</f>
        <v>0.97828970298732942</v>
      </c>
      <c r="K25" s="54">
        <f>(I25/F25)-1</f>
        <v>3.4953735682657472E-2</v>
      </c>
      <c r="L25" s="67">
        <f t="shared" si="2"/>
        <v>-1.1125128405953255E-3</v>
      </c>
      <c r="N25" s="88"/>
      <c r="O25" s="91">
        <v>32694308.813909996</v>
      </c>
      <c r="P25" s="91">
        <v>31519866.519349996</v>
      </c>
      <c r="Q25" s="91">
        <v>32621603.602420002</v>
      </c>
    </row>
    <row r="26" spans="3:17" hidden="1">
      <c r="C26" s="52" t="s">
        <v>24</v>
      </c>
      <c r="D26" s="42">
        <v>419771.50536000007</v>
      </c>
      <c r="E26" s="44">
        <f>D26/D29</f>
        <v>1.2579126695926758E-2</v>
      </c>
      <c r="F26" s="42">
        <v>410868.43241000007</v>
      </c>
      <c r="G26" s="54">
        <f>F26/F29</f>
        <v>1.2761723252845148E-2</v>
      </c>
      <c r="H26" s="44">
        <f>(F26/D26)-1</f>
        <v>-2.1209331353648331E-2</v>
      </c>
      <c r="I26" s="53">
        <v>426151.87278000003</v>
      </c>
      <c r="J26" s="54">
        <f>I26/I29</f>
        <v>1.2779874163467339E-2</v>
      </c>
      <c r="K26" s="54">
        <f>(I26/F26)-1</f>
        <v>3.7197893934934445E-2</v>
      </c>
      <c r="L26" s="67">
        <f t="shared" si="2"/>
        <v>7.571148913644965E-3</v>
      </c>
      <c r="N26" s="88"/>
      <c r="O26" s="91">
        <v>419771.50536000007</v>
      </c>
      <c r="P26" s="91">
        <v>410868.43241000007</v>
      </c>
      <c r="Q26" s="91">
        <v>426151.87278000003</v>
      </c>
    </row>
    <row r="27" spans="3:17" hidden="1">
      <c r="C27" s="52" t="s">
        <v>36</v>
      </c>
      <c r="D27" s="42">
        <v>156546.89431999999</v>
      </c>
      <c r="E27" s="44">
        <f>D27/D29</f>
        <v>4.6911788731736617E-3</v>
      </c>
      <c r="F27" s="42">
        <v>174531.81113999998</v>
      </c>
      <c r="G27" s="54">
        <f>F27/F29</f>
        <v>5.421021662632617E-3</v>
      </c>
      <c r="H27" s="44">
        <f>(F27/D27)-1</f>
        <v>0.11488517161660661</v>
      </c>
      <c r="I27" s="53">
        <v>203175.89612000014</v>
      </c>
      <c r="J27" s="54">
        <f>I27/I29</f>
        <v>6.0930446428045697E-3</v>
      </c>
      <c r="K27" s="54">
        <f>(I27/F27)-1</f>
        <v>0.16411956532682415</v>
      </c>
      <c r="L27" s="67">
        <f t="shared" si="2"/>
        <v>0.13923642909259448</v>
      </c>
      <c r="N27" s="88"/>
      <c r="O27" s="91">
        <v>156546.89431999999</v>
      </c>
      <c r="P27" s="91">
        <v>174531.81113999998</v>
      </c>
      <c r="Q27" s="91">
        <v>203175.89612000014</v>
      </c>
    </row>
    <row r="28" spans="3:17" hidden="1">
      <c r="C28" s="52" t="s">
        <v>37</v>
      </c>
      <c r="D28" s="42">
        <v>99853.544499999975</v>
      </c>
      <c r="E28" s="44">
        <f>D28/D29</f>
        <v>2.9922716793881524E-3</v>
      </c>
      <c r="F28" s="42">
        <v>90105.622909999991</v>
      </c>
      <c r="G28" s="54">
        <f>F28/F29</f>
        <v>2.7987134868399204E-3</v>
      </c>
      <c r="H28" s="44">
        <f>(F28/D28)-1</f>
        <v>-9.7622188964959444E-2</v>
      </c>
      <c r="I28" s="53">
        <v>94613.923499999961</v>
      </c>
      <c r="J28" s="54">
        <f>I28/I29</f>
        <v>2.8373782063986094E-3</v>
      </c>
      <c r="K28" s="54">
        <f>(I28/F28)-1</f>
        <v>5.0033510056336716E-2</v>
      </c>
      <c r="L28" s="67">
        <f t="shared" si="2"/>
        <v>-2.6590045089902814E-2</v>
      </c>
      <c r="N28" s="88"/>
      <c r="O28" s="91">
        <v>99853.544499999975</v>
      </c>
      <c r="P28" s="91">
        <v>90105.622909999991</v>
      </c>
      <c r="Q28" s="91">
        <v>94613.923499999961</v>
      </c>
    </row>
    <row r="29" spans="3:17" hidden="1">
      <c r="C29" s="50" t="s">
        <v>27</v>
      </c>
      <c r="D29" s="40">
        <f>SUM(D25:D28)</f>
        <v>33370480.758089997</v>
      </c>
      <c r="E29" s="44">
        <f>D29/D36</f>
        <v>0.59455610513565282</v>
      </c>
      <c r="F29" s="40">
        <f>SUM(F25:F28)</f>
        <v>32195372.385809999</v>
      </c>
      <c r="G29" s="54">
        <f>F29/F36</f>
        <v>0.6007039396029753</v>
      </c>
      <c r="H29" s="44">
        <f>(F29/D29)-1</f>
        <v>-3.5214007877160003E-2</v>
      </c>
      <c r="I29" s="34">
        <f>SUM(I25:I28)</f>
        <v>33345545.294820003</v>
      </c>
      <c r="J29" s="54">
        <f>I29/I36</f>
        <v>0.60207044060469495</v>
      </c>
      <c r="K29" s="54">
        <f>(I29/F29)-1</f>
        <v>3.5724789737699769E-2</v>
      </c>
      <c r="L29" s="69">
        <f t="shared" si="2"/>
        <v>-3.7368540373727832E-4</v>
      </c>
      <c r="N29" s="88"/>
      <c r="O29" s="91">
        <v>33370480.758089997</v>
      </c>
      <c r="P29" s="91">
        <v>32195372.385809999</v>
      </c>
      <c r="Q29" s="91">
        <v>33345545.294820003</v>
      </c>
    </row>
    <row r="30" spans="3:17" hidden="1">
      <c r="C30" s="50" t="s">
        <v>28</v>
      </c>
      <c r="D30" s="40"/>
      <c r="E30" s="41"/>
      <c r="F30" s="40"/>
      <c r="G30" s="34"/>
      <c r="H30" s="41"/>
      <c r="I30" s="34"/>
      <c r="J30" s="51"/>
      <c r="K30" s="51"/>
      <c r="L30" s="67"/>
      <c r="N30" s="88"/>
      <c r="O30" s="91"/>
      <c r="P30" s="91"/>
      <c r="Q30" s="91"/>
    </row>
    <row r="31" spans="3:17" hidden="1">
      <c r="C31" s="52" t="s">
        <v>38</v>
      </c>
      <c r="D31" s="42">
        <v>21063074.971949983</v>
      </c>
      <c r="E31" s="44">
        <f>D31/$D$35</f>
        <v>0.92559582683977448</v>
      </c>
      <c r="F31" s="42">
        <v>19182971.004609957</v>
      </c>
      <c r="G31" s="54">
        <f>F31/$F$35</f>
        <v>0.89637115488452468</v>
      </c>
      <c r="H31" s="44">
        <f t="shared" ref="H31:H36" si="5">(F31/D31)-1</f>
        <v>-8.9260659701576817E-2</v>
      </c>
      <c r="I31" s="53">
        <v>19573053.700899947</v>
      </c>
      <c r="J31" s="54">
        <f>I31/$I$35</f>
        <v>0.88809999648520555</v>
      </c>
      <c r="K31" s="54">
        <f t="shared" ref="K31:K36" si="6">(I31/F31)-1</f>
        <v>2.0334842616206217E-2</v>
      </c>
      <c r="L31" s="67">
        <f t="shared" si="2"/>
        <v>-3.6019148816855862E-2</v>
      </c>
      <c r="N31" s="88"/>
      <c r="O31" s="91">
        <v>21063074.971949983</v>
      </c>
      <c r="P31" s="91">
        <v>19182971.004609957</v>
      </c>
      <c r="Q31" s="91">
        <v>19573053.700899947</v>
      </c>
    </row>
    <row r="32" spans="3:17" hidden="1">
      <c r="C32" s="52" t="s">
        <v>24</v>
      </c>
      <c r="D32" s="42">
        <v>1135096.9408999984</v>
      </c>
      <c r="E32" s="44">
        <f>D32/$D$35</f>
        <v>4.9880703219011807E-2</v>
      </c>
      <c r="F32" s="42">
        <v>1250939.6843000022</v>
      </c>
      <c r="G32" s="54">
        <f>F32/$F$35</f>
        <v>5.8453210883622188E-2</v>
      </c>
      <c r="H32" s="44">
        <f t="shared" si="5"/>
        <v>0.10205537450233471</v>
      </c>
      <c r="I32" s="53">
        <v>1699356.0305600017</v>
      </c>
      <c r="J32" s="54">
        <f>I32/$I$35</f>
        <v>7.7105908348785612E-2</v>
      </c>
      <c r="K32" s="54">
        <f t="shared" si="6"/>
        <v>0.3584636029121766</v>
      </c>
      <c r="L32" s="67">
        <f t="shared" si="2"/>
        <v>0.22356124270719269</v>
      </c>
      <c r="N32" s="88"/>
      <c r="O32" s="91">
        <v>1135096.9408999984</v>
      </c>
      <c r="P32" s="91">
        <v>1250939.6843000022</v>
      </c>
      <c r="Q32" s="91">
        <v>1699356.0305600017</v>
      </c>
    </row>
    <row r="33" spans="3:17" hidden="1">
      <c r="C33" s="52" t="s">
        <v>39</v>
      </c>
      <c r="D33" s="42">
        <v>357910.94898999995</v>
      </c>
      <c r="E33" s="44">
        <f>D33/$D$35</f>
        <v>1.5728039766585798E-2</v>
      </c>
      <c r="F33" s="42">
        <v>577453.87196999998</v>
      </c>
      <c r="G33" s="54">
        <f>F33/$F$35</f>
        <v>2.6982942005484921E-2</v>
      </c>
      <c r="H33" s="44">
        <f t="shared" si="5"/>
        <v>0.61340096915038522</v>
      </c>
      <c r="I33" s="53">
        <v>476402.3896600001</v>
      </c>
      <c r="J33" s="54">
        <f>I33/$I$35</f>
        <v>2.1616093587028592E-2</v>
      </c>
      <c r="K33" s="54">
        <f t="shared" si="6"/>
        <v>-0.17499489953242486</v>
      </c>
      <c r="L33" s="67">
        <f t="shared" si="2"/>
        <v>0.15371748216294123</v>
      </c>
      <c r="N33" s="88"/>
      <c r="O33" s="91">
        <v>357910.94898999995</v>
      </c>
      <c r="P33" s="91">
        <v>577453.87196999998</v>
      </c>
      <c r="Q33" s="91">
        <v>476402.3896600001</v>
      </c>
    </row>
    <row r="34" spans="3:17" hidden="1">
      <c r="C34" s="52" t="s">
        <v>40</v>
      </c>
      <c r="D34" s="42">
        <v>200150.86477999992</v>
      </c>
      <c r="E34" s="44">
        <f>D34/$D$35</f>
        <v>8.795430174627963E-3</v>
      </c>
      <c r="F34" s="42">
        <v>389336.36537999997</v>
      </c>
      <c r="G34" s="54">
        <f>F34/$F$35</f>
        <v>1.8192692226368185E-2</v>
      </c>
      <c r="H34" s="44">
        <f t="shared" si="5"/>
        <v>0.94521450510817084</v>
      </c>
      <c r="I34" s="53">
        <v>290433.20977000007</v>
      </c>
      <c r="J34" s="54">
        <f>I34/$I$35</f>
        <v>1.3178001578980213E-2</v>
      </c>
      <c r="K34" s="54">
        <f t="shared" si="6"/>
        <v>-0.25403009943206423</v>
      </c>
      <c r="L34" s="67">
        <f t="shared" si="2"/>
        <v>0.20460427981924778</v>
      </c>
      <c r="N34" s="88"/>
      <c r="O34" s="91">
        <v>200150.86477999992</v>
      </c>
      <c r="P34" s="91">
        <v>389336.36537999997</v>
      </c>
      <c r="Q34" s="91">
        <v>290433.20977000007</v>
      </c>
    </row>
    <row r="35" spans="3:17" hidden="1">
      <c r="C35" s="50" t="s">
        <v>32</v>
      </c>
      <c r="D35" s="40">
        <f>SUM(D31:D34)</f>
        <v>22756233.726619981</v>
      </c>
      <c r="E35" s="45">
        <f>D35/D36</f>
        <v>0.40544389486434712</v>
      </c>
      <c r="F35" s="40">
        <f>SUM(F31:F34)</f>
        <v>21400700.926259961</v>
      </c>
      <c r="G35" s="35">
        <f>F35/F36</f>
        <v>0.39929606039703436</v>
      </c>
      <c r="H35" s="45">
        <f t="shared" si="5"/>
        <v>-5.9567537257904535E-2</v>
      </c>
      <c r="I35" s="34">
        <f>SUM(I31:I34)</f>
        <v>22039245.330889951</v>
      </c>
      <c r="J35" s="35">
        <f>I35/I36</f>
        <v>0.39792955939530406</v>
      </c>
      <c r="K35" s="35">
        <f t="shared" si="6"/>
        <v>2.9837546294871897E-2</v>
      </c>
      <c r="L35" s="69">
        <f t="shared" si="2"/>
        <v>-1.5879753339886227E-2</v>
      </c>
      <c r="N35" s="88"/>
      <c r="O35" s="91">
        <v>22756233.726619981</v>
      </c>
      <c r="P35" s="91">
        <v>21400700.926259961</v>
      </c>
      <c r="Q35" s="91">
        <v>22039245.330889951</v>
      </c>
    </row>
    <row r="36" spans="3:17">
      <c r="C36" s="85" t="s">
        <v>41</v>
      </c>
      <c r="D36" s="80">
        <f>SUM(D29,D35)</f>
        <v>56126714.484709978</v>
      </c>
      <c r="E36" s="81">
        <f>D36/D89</f>
        <v>0.209632935051493</v>
      </c>
      <c r="F36" s="80">
        <v>53596073.312069438</v>
      </c>
      <c r="G36" s="82">
        <f>F36/F89</f>
        <v>0.19255029117488198</v>
      </c>
      <c r="H36" s="81">
        <f t="shared" si="5"/>
        <v>-4.5087997682991654E-2</v>
      </c>
      <c r="I36" s="83">
        <v>55384790.625710011</v>
      </c>
      <c r="J36" s="82">
        <f>I36/I89</f>
        <v>0.19312286415126917</v>
      </c>
      <c r="K36" s="82">
        <f t="shared" si="6"/>
        <v>3.3374036624391312E-2</v>
      </c>
      <c r="L36" s="84">
        <f t="shared" si="2"/>
        <v>-6.6313521882185311E-3</v>
      </c>
      <c r="N36" s="90" t="s">
        <v>34</v>
      </c>
      <c r="O36" s="91">
        <v>56126714.484709978</v>
      </c>
      <c r="P36" s="91">
        <v>53596073.312069438</v>
      </c>
      <c r="Q36" s="91">
        <v>55384790.625710011</v>
      </c>
    </row>
    <row r="37" spans="3:17" hidden="1">
      <c r="C37" s="55"/>
      <c r="D37" s="40"/>
      <c r="E37" s="45"/>
      <c r="F37" s="40"/>
      <c r="G37" s="35"/>
      <c r="H37" s="45"/>
      <c r="I37" s="34"/>
      <c r="J37" s="35"/>
      <c r="K37" s="35"/>
      <c r="L37" s="67"/>
      <c r="N37" s="88"/>
      <c r="O37" s="91"/>
      <c r="P37" s="91"/>
      <c r="Q37" s="91"/>
    </row>
    <row r="38" spans="3:17" hidden="1">
      <c r="C38" s="62" t="s">
        <v>42</v>
      </c>
      <c r="D38" s="40"/>
      <c r="E38" s="41"/>
      <c r="F38" s="40"/>
      <c r="G38" s="34"/>
      <c r="H38" s="41"/>
      <c r="I38" s="34"/>
      <c r="J38" s="51"/>
      <c r="K38" s="51"/>
      <c r="L38" s="67"/>
      <c r="N38" s="88"/>
      <c r="O38" s="91"/>
      <c r="P38" s="91"/>
      <c r="Q38" s="91"/>
    </row>
    <row r="39" spans="3:17" hidden="1">
      <c r="C39" s="50" t="s">
        <v>17</v>
      </c>
      <c r="D39" s="40"/>
      <c r="E39" s="41"/>
      <c r="F39" s="40"/>
      <c r="G39" s="34"/>
      <c r="H39" s="41"/>
      <c r="I39" s="34"/>
      <c r="J39" s="51"/>
      <c r="K39" s="51"/>
      <c r="L39" s="67"/>
      <c r="N39" s="88"/>
      <c r="O39" s="91"/>
      <c r="P39" s="91"/>
      <c r="Q39" s="91"/>
    </row>
    <row r="40" spans="3:17" hidden="1">
      <c r="C40" s="52" t="s">
        <v>43</v>
      </c>
      <c r="D40" s="42">
        <v>6152173.0854900004</v>
      </c>
      <c r="E40" s="44">
        <f>D40/$D$49</f>
        <v>0.63285292397063209</v>
      </c>
      <c r="F40" s="42">
        <v>5364511.3071999997</v>
      </c>
      <c r="G40" s="54">
        <f t="shared" ref="G40:G48" si="7">F40/$F$49</f>
        <v>0.59802613557499995</v>
      </c>
      <c r="H40" s="44">
        <f t="shared" ref="H40:H49" si="8">(F40/D40)-1</f>
        <v>-0.12802984690851982</v>
      </c>
      <c r="I40" s="53">
        <v>5064328.4446200002</v>
      </c>
      <c r="J40" s="54">
        <f t="shared" ref="J40:J48" si="9">I40/$I$49</f>
        <v>0.56803491972431697</v>
      </c>
      <c r="K40" s="54">
        <f>(I40/F40)-1</f>
        <v>-5.5957168396142287E-2</v>
      </c>
      <c r="L40" s="67">
        <f t="shared" si="2"/>
        <v>-9.2708882222177658E-2</v>
      </c>
      <c r="N40" s="88"/>
      <c r="O40" s="91">
        <v>6152173.0854900004</v>
      </c>
      <c r="P40" s="91">
        <v>5364511.3071999997</v>
      </c>
      <c r="Q40" s="91">
        <v>5064328.4446200002</v>
      </c>
    </row>
    <row r="41" spans="3:17" hidden="1">
      <c r="C41" s="52" t="s">
        <v>44</v>
      </c>
      <c r="D41" s="42">
        <v>840453.42640000046</v>
      </c>
      <c r="E41" s="44">
        <f t="shared" ref="E41:E48" si="10">D41/$D$49</f>
        <v>8.6454558570992143E-2</v>
      </c>
      <c r="F41" s="42">
        <v>928400.81185000006</v>
      </c>
      <c r="G41" s="54">
        <f t="shared" si="7"/>
        <v>0.1034964637002766</v>
      </c>
      <c r="H41" s="44">
        <f t="shared" si="8"/>
        <v>0.10464278291625706</v>
      </c>
      <c r="I41" s="53">
        <v>942576.76615000016</v>
      </c>
      <c r="J41" s="54">
        <f t="shared" si="9"/>
        <v>0.10572310298373556</v>
      </c>
      <c r="K41" s="54">
        <f t="shared" ref="K41:K49" si="11">(I41/F41)-1</f>
        <v>1.5269217905736321E-2</v>
      </c>
      <c r="L41" s="67">
        <f t="shared" si="2"/>
        <v>5.9013604386933372E-2</v>
      </c>
      <c r="N41" s="88"/>
      <c r="O41" s="91">
        <v>840453.42640000046</v>
      </c>
      <c r="P41" s="91">
        <v>928400.81185000006</v>
      </c>
      <c r="Q41" s="91">
        <v>942576.76615000016</v>
      </c>
    </row>
    <row r="42" spans="3:17" hidden="1">
      <c r="C42" s="52" t="s">
        <v>45</v>
      </c>
      <c r="D42" s="42">
        <v>794190.8894199999</v>
      </c>
      <c r="E42" s="44">
        <f t="shared" si="10"/>
        <v>8.1695690218093545E-2</v>
      </c>
      <c r="F42" s="42">
        <v>875285.13922000013</v>
      </c>
      <c r="G42" s="54">
        <f t="shared" si="7"/>
        <v>9.7575223419031826E-2</v>
      </c>
      <c r="H42" s="44">
        <f t="shared" si="8"/>
        <v>0.10210926728109859</v>
      </c>
      <c r="I42" s="53">
        <v>1039906.94895</v>
      </c>
      <c r="J42" s="54">
        <f t="shared" si="9"/>
        <v>0.11664003761349562</v>
      </c>
      <c r="K42" s="54">
        <f t="shared" si="11"/>
        <v>0.1880779215293209</v>
      </c>
      <c r="L42" s="67">
        <f t="shared" si="2"/>
        <v>0.14428654084959436</v>
      </c>
      <c r="N42" s="88"/>
      <c r="O42" s="91">
        <v>794190.8894199999</v>
      </c>
      <c r="P42" s="91">
        <v>875285.13922000013</v>
      </c>
      <c r="Q42" s="91">
        <v>1039906.94895</v>
      </c>
    </row>
    <row r="43" spans="3:17" hidden="1">
      <c r="C43" s="52" t="s">
        <v>24</v>
      </c>
      <c r="D43" s="42">
        <v>634852.44036999962</v>
      </c>
      <c r="E43" s="44">
        <f t="shared" si="10"/>
        <v>6.5305090997134399E-2</v>
      </c>
      <c r="F43" s="42">
        <v>658487.65742000018</v>
      </c>
      <c r="G43" s="54">
        <f t="shared" si="7"/>
        <v>7.3407027507274805E-2</v>
      </c>
      <c r="H43" s="44">
        <f t="shared" si="8"/>
        <v>3.7229465537260475E-2</v>
      </c>
      <c r="I43" s="53">
        <v>664101.67584999977</v>
      </c>
      <c r="J43" s="54">
        <f t="shared" si="9"/>
        <v>7.448824582674643E-2</v>
      </c>
      <c r="K43" s="54">
        <f t="shared" si="11"/>
        <v>8.5256243860298841E-3</v>
      </c>
      <c r="L43" s="67">
        <f t="shared" si="2"/>
        <v>2.2776854627906351E-2</v>
      </c>
      <c r="N43" s="88"/>
      <c r="O43" s="91">
        <v>634852.44036999962</v>
      </c>
      <c r="P43" s="91">
        <v>658487.65742000018</v>
      </c>
      <c r="Q43" s="91">
        <v>664101.67584999977</v>
      </c>
    </row>
    <row r="44" spans="3:17" hidden="1">
      <c r="C44" s="52" t="s">
        <v>46</v>
      </c>
      <c r="D44" s="42">
        <v>609554.94405000005</v>
      </c>
      <c r="E44" s="44">
        <f t="shared" si="10"/>
        <v>6.2702824400798399E-2</v>
      </c>
      <c r="F44" s="42">
        <v>429316.74533999991</v>
      </c>
      <c r="G44" s="54">
        <f t="shared" si="7"/>
        <v>4.7859463695924802E-2</v>
      </c>
      <c r="H44" s="44">
        <f t="shared" si="8"/>
        <v>-0.29568819098154298</v>
      </c>
      <c r="I44" s="53">
        <v>422956.31703999994</v>
      </c>
      <c r="J44" s="54">
        <f t="shared" si="9"/>
        <v>4.7440437606675899E-2</v>
      </c>
      <c r="K44" s="54">
        <f t="shared" si="11"/>
        <v>-1.4815234600184968E-2</v>
      </c>
      <c r="L44" s="67">
        <f t="shared" si="2"/>
        <v>-0.1670070442457704</v>
      </c>
      <c r="N44" s="88"/>
      <c r="O44" s="91">
        <v>609554.94405000005</v>
      </c>
      <c r="P44" s="91">
        <v>429316.74533999991</v>
      </c>
      <c r="Q44" s="91">
        <v>422956.31703999994</v>
      </c>
    </row>
    <row r="45" spans="3:17" hidden="1">
      <c r="C45" s="52" t="s">
        <v>47</v>
      </c>
      <c r="D45" s="42">
        <v>370105.92069000017</v>
      </c>
      <c r="E45" s="44">
        <f t="shared" si="10"/>
        <v>3.8071525432196843E-2</v>
      </c>
      <c r="F45" s="42">
        <v>388774.71962999989</v>
      </c>
      <c r="G45" s="54">
        <f t="shared" si="7"/>
        <v>4.3339911107566416E-2</v>
      </c>
      <c r="H45" s="44">
        <f t="shared" si="8"/>
        <v>5.0441773277214441E-2</v>
      </c>
      <c r="I45" s="53">
        <v>441265.04877000011</v>
      </c>
      <c r="J45" s="54">
        <f t="shared" si="9"/>
        <v>4.9494016688726342E-2</v>
      </c>
      <c r="K45" s="54">
        <f t="shared" si="11"/>
        <v>0.13501476945300284</v>
      </c>
      <c r="L45" s="67">
        <f t="shared" si="2"/>
        <v>9.1909761436374859E-2</v>
      </c>
      <c r="N45" s="88"/>
      <c r="O45" s="91">
        <v>370105.92069000017</v>
      </c>
      <c r="P45" s="91">
        <v>388774.71962999989</v>
      </c>
      <c r="Q45" s="91">
        <v>441265.04877000011</v>
      </c>
    </row>
    <row r="46" spans="3:17" hidden="1">
      <c r="C46" s="52" t="s">
        <v>48</v>
      </c>
      <c r="D46" s="42">
        <v>203654.54995999989</v>
      </c>
      <c r="E46" s="44">
        <f t="shared" si="10"/>
        <v>2.094924437774396E-2</v>
      </c>
      <c r="F46" s="42">
        <v>208477.03746000011</v>
      </c>
      <c r="G46" s="54">
        <f t="shared" si="7"/>
        <v>2.3240647643149846E-2</v>
      </c>
      <c r="H46" s="44">
        <f t="shared" si="8"/>
        <v>2.3679743472205361E-2</v>
      </c>
      <c r="I46" s="53">
        <v>219732.66184999989</v>
      </c>
      <c r="J46" s="54">
        <f t="shared" si="9"/>
        <v>2.4646076236893966E-2</v>
      </c>
      <c r="K46" s="54">
        <f t="shared" si="11"/>
        <v>5.3989756028451685E-2</v>
      </c>
      <c r="L46" s="67">
        <f t="shared" si="2"/>
        <v>3.8724199714985863E-2</v>
      </c>
      <c r="N46" s="88"/>
      <c r="O46" s="91">
        <v>203654.54995999989</v>
      </c>
      <c r="P46" s="91">
        <v>208477.03746000011</v>
      </c>
      <c r="Q46" s="91">
        <v>219732.66184999989</v>
      </c>
    </row>
    <row r="47" spans="3:17" hidden="1">
      <c r="C47" s="52" t="s">
        <v>49</v>
      </c>
      <c r="D47" s="42">
        <v>74638.990099999952</v>
      </c>
      <c r="E47" s="44">
        <f t="shared" si="10"/>
        <v>7.6778566647296908E-3</v>
      </c>
      <c r="F47" s="42">
        <v>77043.584160000115</v>
      </c>
      <c r="G47" s="54">
        <f t="shared" si="7"/>
        <v>8.5886811058098894E-3</v>
      </c>
      <c r="H47" s="44">
        <f t="shared" si="8"/>
        <v>3.2216326303163179E-2</v>
      </c>
      <c r="I47" s="53">
        <v>80710.243849999955</v>
      </c>
      <c r="J47" s="54">
        <f t="shared" si="9"/>
        <v>9.0527771623834363E-3</v>
      </c>
      <c r="K47" s="54">
        <f t="shared" si="11"/>
        <v>4.7592018595411067E-2</v>
      </c>
      <c r="L47" s="67">
        <f t="shared" si="2"/>
        <v>3.9875754549104858E-2</v>
      </c>
      <c r="N47" s="88"/>
      <c r="O47" s="91">
        <v>74638.990099999952</v>
      </c>
      <c r="P47" s="91">
        <v>77043.584160000115</v>
      </c>
      <c r="Q47" s="91">
        <v>80710.243849999955</v>
      </c>
    </row>
    <row r="48" spans="3:17" hidden="1">
      <c r="C48" s="52" t="s">
        <v>50</v>
      </c>
      <c r="D48" s="42">
        <v>41707.286430000036</v>
      </c>
      <c r="E48" s="44">
        <f t="shared" si="10"/>
        <v>4.2902853676789789E-3</v>
      </c>
      <c r="F48" s="42">
        <v>40065.64256</v>
      </c>
      <c r="G48" s="54">
        <f t="shared" si="7"/>
        <v>4.4664462459660841E-3</v>
      </c>
      <c r="H48" s="44">
        <f t="shared" si="8"/>
        <v>-3.9361080773147594E-2</v>
      </c>
      <c r="I48" s="53">
        <v>39944.986250000016</v>
      </c>
      <c r="J48" s="54">
        <f t="shared" si="9"/>
        <v>4.4803861570258501E-3</v>
      </c>
      <c r="K48" s="54">
        <f t="shared" si="11"/>
        <v>-3.0114657419831881E-3</v>
      </c>
      <c r="L48" s="67">
        <f t="shared" si="2"/>
        <v>-2.1355024520544053E-2</v>
      </c>
      <c r="N48" s="88"/>
      <c r="O48" s="91">
        <v>41707.286430000036</v>
      </c>
      <c r="P48" s="91">
        <v>40065.64256</v>
      </c>
      <c r="Q48" s="91">
        <v>39944.986250000016</v>
      </c>
    </row>
    <row r="49" spans="3:17">
      <c r="C49" s="79" t="s">
        <v>51</v>
      </c>
      <c r="D49" s="80">
        <f>SUM(D40:D48)</f>
        <v>9721331.5329100005</v>
      </c>
      <c r="E49" s="81">
        <f>D49/D89</f>
        <v>3.6309113771619751E-2</v>
      </c>
      <c r="F49" s="80">
        <f>SUM(F40:F48)</f>
        <v>8970362.6448399983</v>
      </c>
      <c r="G49" s="82">
        <f>F49/F89</f>
        <v>3.2227098600136873E-2</v>
      </c>
      <c r="H49" s="81">
        <f t="shared" si="8"/>
        <v>-7.7249591326838063E-2</v>
      </c>
      <c r="I49" s="83">
        <f>SUM(I40:I48)</f>
        <v>8915523.0933299996</v>
      </c>
      <c r="J49" s="82">
        <f>I49/I89</f>
        <v>3.1087801104576259E-2</v>
      </c>
      <c r="K49" s="82">
        <f t="shared" si="11"/>
        <v>-6.1134152186750335E-3</v>
      </c>
      <c r="L49" s="84">
        <f t="shared" si="2"/>
        <v>-4.2341787336556691E-2</v>
      </c>
      <c r="N49" s="89" t="s">
        <v>42</v>
      </c>
      <c r="O49" s="91">
        <v>9721331.5329100005</v>
      </c>
      <c r="P49" s="91">
        <v>8970362.6448399983</v>
      </c>
      <c r="Q49" s="91">
        <v>8915523.0933299996</v>
      </c>
    </row>
    <row r="50" spans="3:17" hidden="1">
      <c r="C50" s="55"/>
      <c r="D50" s="46"/>
      <c r="E50" s="47"/>
      <c r="F50" s="46"/>
      <c r="G50" s="36"/>
      <c r="H50" s="47"/>
      <c r="I50" s="36"/>
      <c r="J50" s="51"/>
      <c r="K50" s="51"/>
      <c r="L50" s="67"/>
      <c r="N50" s="88"/>
      <c r="O50" s="91"/>
      <c r="P50" s="91"/>
      <c r="Q50" s="91"/>
    </row>
    <row r="51" spans="3:17" hidden="1">
      <c r="C51" s="62" t="s">
        <v>52</v>
      </c>
      <c r="D51" s="40"/>
      <c r="E51" s="41"/>
      <c r="F51" s="40"/>
      <c r="G51" s="34"/>
      <c r="H51" s="41"/>
      <c r="I51" s="34"/>
      <c r="J51" s="51"/>
      <c r="K51" s="51"/>
      <c r="L51" s="67"/>
      <c r="N51" s="88"/>
      <c r="O51" s="91"/>
      <c r="P51" s="91"/>
      <c r="Q51" s="91"/>
    </row>
    <row r="52" spans="3:17" hidden="1">
      <c r="C52" s="50" t="s">
        <v>17</v>
      </c>
      <c r="D52" s="40"/>
      <c r="E52" s="41"/>
      <c r="F52" s="40"/>
      <c r="G52" s="34"/>
      <c r="H52" s="41"/>
      <c r="I52" s="34"/>
      <c r="J52" s="51"/>
      <c r="K52" s="51"/>
      <c r="L52" s="67"/>
      <c r="N52" s="88"/>
      <c r="O52" s="91"/>
      <c r="P52" s="91"/>
      <c r="Q52" s="91"/>
    </row>
    <row r="53" spans="3:17" hidden="1">
      <c r="C53" s="52" t="s">
        <v>53</v>
      </c>
      <c r="D53" s="42">
        <v>3949055.8193800002</v>
      </c>
      <c r="E53" s="44">
        <f>D53/$D$58</f>
        <v>0.8072385202854232</v>
      </c>
      <c r="F53" s="42">
        <v>3200454.4175100001</v>
      </c>
      <c r="G53" s="54">
        <f>F53/$F$58</f>
        <v>0.80123251307276344</v>
      </c>
      <c r="H53" s="44">
        <f t="shared" ref="H53:H58" si="12">(F53/D53)-1</f>
        <v>-0.18956465446657833</v>
      </c>
      <c r="I53" s="53">
        <v>715967.18062</v>
      </c>
      <c r="J53" s="54">
        <f>I53/$I$58</f>
        <v>0.44238504670640644</v>
      </c>
      <c r="K53" s="54">
        <f t="shared" ref="K53:K58" si="13">(I53/F53)-1</f>
        <v>-0.77629202381297069</v>
      </c>
      <c r="L53" s="67">
        <f t="shared" si="2"/>
        <v>-0.57420562359312721</v>
      </c>
      <c r="N53" s="88"/>
      <c r="O53" s="91">
        <v>3949055.8193800002</v>
      </c>
      <c r="P53" s="91">
        <v>3200454.4175100001</v>
      </c>
      <c r="Q53" s="91">
        <v>715967.18062</v>
      </c>
    </row>
    <row r="54" spans="3:17" ht="13.05" hidden="1" customHeight="1">
      <c r="C54" s="52" t="s">
        <v>54</v>
      </c>
      <c r="D54" s="42">
        <v>604411.19106999994</v>
      </c>
      <c r="E54" s="44">
        <f>D54/$D$58</f>
        <v>0.12354953129021551</v>
      </c>
      <c r="F54" s="42">
        <v>388446.89101999998</v>
      </c>
      <c r="G54" s="54">
        <f>F54/$F$58</f>
        <v>9.7247527408749285E-2</v>
      </c>
      <c r="H54" s="44">
        <f t="shared" si="12"/>
        <v>-0.3573135362826001</v>
      </c>
      <c r="I54" s="53">
        <v>555985.27353000001</v>
      </c>
      <c r="J54" s="54">
        <f>I54/$I$58</f>
        <v>0.34353470083035326</v>
      </c>
      <c r="K54" s="54">
        <f t="shared" si="13"/>
        <v>0.43130318811426394</v>
      </c>
      <c r="L54" s="67">
        <f t="shared" si="2"/>
        <v>-4.0896676850404878E-2</v>
      </c>
      <c r="N54" s="88"/>
      <c r="O54" s="91">
        <v>604411.19106999994</v>
      </c>
      <c r="P54" s="91">
        <v>388446.89101999998</v>
      </c>
      <c r="Q54" s="91">
        <v>555985.27353000001</v>
      </c>
    </row>
    <row r="55" spans="3:17" hidden="1">
      <c r="C55" s="52" t="s">
        <v>24</v>
      </c>
      <c r="D55" s="42">
        <v>209452.36371000015</v>
      </c>
      <c r="E55" s="44">
        <f>D55/$D$58</f>
        <v>4.281479520289231E-2</v>
      </c>
      <c r="F55" s="42">
        <v>235003.3076400003</v>
      </c>
      <c r="G55" s="54">
        <f>F55/$F$58</f>
        <v>5.8832986256777658E-2</v>
      </c>
      <c r="H55" s="44">
        <f t="shared" si="12"/>
        <v>0.12198928423351196</v>
      </c>
      <c r="I55" s="53">
        <v>215265.01025999984</v>
      </c>
      <c r="J55" s="54">
        <f>I55/$I$58</f>
        <v>0.13300892023522581</v>
      </c>
      <c r="K55" s="54">
        <f t="shared" si="13"/>
        <v>-8.3991572621766708E-2</v>
      </c>
      <c r="L55" s="67">
        <f t="shared" si="2"/>
        <v>1.3780863789590869E-2</v>
      </c>
      <c r="N55" s="88"/>
      <c r="O55" s="91">
        <v>209452.36371000015</v>
      </c>
      <c r="P55" s="91">
        <v>235003.3076400003</v>
      </c>
      <c r="Q55" s="91">
        <v>215265.01025999984</v>
      </c>
    </row>
    <row r="56" spans="3:17" hidden="1">
      <c r="C56" s="52" t="s">
        <v>55</v>
      </c>
      <c r="D56" s="42">
        <v>78524.318230000077</v>
      </c>
      <c r="E56" s="44">
        <f>D56/$D$58</f>
        <v>1.6051394903898526E-2</v>
      </c>
      <c r="F56" s="42">
        <v>85425.568139999916</v>
      </c>
      <c r="G56" s="54">
        <f>F56/$F$58</f>
        <v>2.1386257609859197E-2</v>
      </c>
      <c r="H56" s="44">
        <f t="shared" si="12"/>
        <v>8.7886785464164952E-2</v>
      </c>
      <c r="I56" s="53">
        <v>78058.754689999929</v>
      </c>
      <c r="J56" s="54">
        <f>I56/$I$58</f>
        <v>4.8231297151743929E-2</v>
      </c>
      <c r="K56" s="54">
        <f t="shared" si="13"/>
        <v>-8.6236633953980402E-2</v>
      </c>
      <c r="L56" s="67">
        <f t="shared" si="2"/>
        <v>-2.9688615882053071E-3</v>
      </c>
      <c r="N56" s="88"/>
      <c r="O56" s="91">
        <v>78524.318230000077</v>
      </c>
      <c r="P56" s="91">
        <v>85425.568139999916</v>
      </c>
      <c r="Q56" s="91">
        <v>78058.754689999929</v>
      </c>
    </row>
    <row r="57" spans="3:17" hidden="1">
      <c r="C57" s="52" t="s">
        <v>56</v>
      </c>
      <c r="D57" s="42">
        <v>50612.026139999987</v>
      </c>
      <c r="E57" s="44">
        <f>D57/$D$58</f>
        <v>1.0345758317570482E-2</v>
      </c>
      <c r="F57" s="42">
        <v>85083.878139999986</v>
      </c>
      <c r="G57" s="54">
        <f>F57/$F$58</f>
        <v>2.1300715651850381E-2</v>
      </c>
      <c r="H57" s="44">
        <f t="shared" si="12"/>
        <v>0.68110001968002631</v>
      </c>
      <c r="I57" s="53">
        <v>53149.145750000018</v>
      </c>
      <c r="J57" s="54">
        <f>I57/$I$58</f>
        <v>3.2840035076270591E-2</v>
      </c>
      <c r="K57" s="54">
        <f t="shared" si="13"/>
        <v>-0.3753323554134832</v>
      </c>
      <c r="L57" s="67">
        <f t="shared" si="2"/>
        <v>2.4757917562908682E-2</v>
      </c>
      <c r="N57" s="88"/>
      <c r="O57" s="91">
        <v>50612.026139999987</v>
      </c>
      <c r="P57" s="91">
        <v>85083.878139999986</v>
      </c>
      <c r="Q57" s="91">
        <v>53149.145750000018</v>
      </c>
    </row>
    <row r="58" spans="3:17">
      <c r="C58" s="79" t="s">
        <v>57</v>
      </c>
      <c r="D58" s="80">
        <f>SUM(D53:D57)</f>
        <v>4892055.7185300002</v>
      </c>
      <c r="E58" s="81">
        <f>D58/D89</f>
        <v>1.8271798164673628E-2</v>
      </c>
      <c r="F58" s="80">
        <f>SUM(F53:F57)</f>
        <v>3994414.0624500006</v>
      </c>
      <c r="G58" s="82">
        <f>F58/F89</f>
        <v>1.4350409335390424E-2</v>
      </c>
      <c r="H58" s="81">
        <f t="shared" si="12"/>
        <v>-0.18348966318595594</v>
      </c>
      <c r="I58" s="83">
        <f>SUM(I53:I57)</f>
        <v>1618425.3648499998</v>
      </c>
      <c r="J58" s="82">
        <f>I58/I89</f>
        <v>5.6433352612477788E-3</v>
      </c>
      <c r="K58" s="82">
        <f t="shared" si="13"/>
        <v>-0.59482784219487561</v>
      </c>
      <c r="L58" s="84">
        <f t="shared" si="2"/>
        <v>-0.4248241529435236</v>
      </c>
      <c r="N58" s="89" t="s">
        <v>52</v>
      </c>
      <c r="O58" s="91">
        <v>4892055.7185300002</v>
      </c>
      <c r="P58" s="91">
        <v>3994414.0624500006</v>
      </c>
      <c r="Q58" s="91">
        <v>1618425.3648499998</v>
      </c>
    </row>
    <row r="59" spans="3:17" hidden="1">
      <c r="C59" s="55"/>
      <c r="D59" s="46"/>
      <c r="E59" s="47"/>
      <c r="F59" s="46"/>
      <c r="G59" s="36"/>
      <c r="H59" s="47"/>
      <c r="I59" s="36"/>
      <c r="J59" s="51"/>
      <c r="K59" s="51"/>
      <c r="L59" s="67"/>
      <c r="N59" s="88"/>
      <c r="O59" s="91"/>
      <c r="P59" s="91"/>
      <c r="Q59" s="91"/>
    </row>
    <row r="60" spans="3:17" hidden="1">
      <c r="C60" s="62" t="s">
        <v>58</v>
      </c>
      <c r="D60" s="40"/>
      <c r="E60" s="41"/>
      <c r="F60" s="40"/>
      <c r="G60" s="34"/>
      <c r="H60" s="41"/>
      <c r="I60" s="34"/>
      <c r="J60" s="51"/>
      <c r="K60" s="51"/>
      <c r="L60" s="67"/>
      <c r="N60" s="88"/>
      <c r="O60" s="91"/>
      <c r="P60" s="91"/>
      <c r="Q60" s="91"/>
    </row>
    <row r="61" spans="3:17" hidden="1">
      <c r="C61" s="50" t="s">
        <v>17</v>
      </c>
      <c r="D61" s="40"/>
      <c r="E61" s="41"/>
      <c r="F61" s="40"/>
      <c r="G61" s="34"/>
      <c r="H61" s="41"/>
      <c r="I61" s="34"/>
      <c r="J61" s="51"/>
      <c r="K61" s="51"/>
      <c r="L61" s="67"/>
      <c r="N61" s="88"/>
      <c r="O61" s="91"/>
      <c r="P61" s="91"/>
      <c r="Q61" s="91"/>
    </row>
    <row r="62" spans="3:17" hidden="1">
      <c r="C62" s="52" t="s">
        <v>59</v>
      </c>
      <c r="D62" s="42">
        <v>27118369.565060008</v>
      </c>
      <c r="E62" s="44">
        <f t="shared" ref="E62:E69" si="14">D62/$D$70</f>
        <v>0.49598068807266588</v>
      </c>
      <c r="F62" s="42">
        <v>30067107.860529993</v>
      </c>
      <c r="G62" s="54">
        <f t="shared" ref="G62:G69" si="15">F62/$F$70</f>
        <v>0.50792096763213734</v>
      </c>
      <c r="H62" s="44">
        <f t="shared" ref="H62:H70" si="16">(F62/D62)-1</f>
        <v>0.10873582530084014</v>
      </c>
      <c r="I62" s="53">
        <v>33285865.427290007</v>
      </c>
      <c r="J62" s="54">
        <f t="shared" ref="J62:J69" si="17">I62/$I$70</f>
        <v>0.52097711158687166</v>
      </c>
      <c r="K62" s="54">
        <f>(I62/F62)-1</f>
        <v>0.10705245019543019</v>
      </c>
      <c r="L62" s="67">
        <f t="shared" si="2"/>
        <v>0.10789381802533193</v>
      </c>
      <c r="N62" s="88"/>
      <c r="O62" s="91">
        <v>27118369.565060008</v>
      </c>
      <c r="P62" s="91">
        <v>30067107.860529993</v>
      </c>
      <c r="Q62" s="91">
        <v>33285865.427290007</v>
      </c>
    </row>
    <row r="63" spans="3:17" hidden="1">
      <c r="C63" s="52" t="s">
        <v>60</v>
      </c>
      <c r="D63" s="42">
        <v>14515157.714950003</v>
      </c>
      <c r="E63" s="44">
        <f t="shared" si="14"/>
        <v>0.26547458517638339</v>
      </c>
      <c r="F63" s="42">
        <v>15873692.77715</v>
      </c>
      <c r="G63" s="54">
        <f t="shared" si="15"/>
        <v>0.26815287431915902</v>
      </c>
      <c r="H63" s="44">
        <f t="shared" si="16"/>
        <v>9.3594233619711975E-2</v>
      </c>
      <c r="I63" s="53">
        <v>16560237.824610002</v>
      </c>
      <c r="J63" s="54">
        <f t="shared" si="17"/>
        <v>0.25919424831849391</v>
      </c>
      <c r="K63" s="54">
        <f t="shared" ref="K63:K70" si="18">(I63/F63)-1</f>
        <v>4.3250493574392257E-2</v>
      </c>
      <c r="L63" s="67">
        <f t="shared" si="2"/>
        <v>6.8125799704264134E-2</v>
      </c>
      <c r="N63" s="88"/>
      <c r="O63" s="91">
        <v>14515157.714950003</v>
      </c>
      <c r="P63" s="91">
        <v>15873692.77715</v>
      </c>
      <c r="Q63" s="91">
        <v>16560237.824610002</v>
      </c>
    </row>
    <row r="64" spans="3:17" hidden="1">
      <c r="C64" s="52" t="s">
        <v>61</v>
      </c>
      <c r="D64" s="42">
        <v>12277572.084720004</v>
      </c>
      <c r="E64" s="44">
        <f t="shared" si="14"/>
        <v>0.22455032319815307</v>
      </c>
      <c r="F64" s="42">
        <v>12509757.669989996</v>
      </c>
      <c r="G64" s="54">
        <f t="shared" si="15"/>
        <v>0.21132621900511817</v>
      </c>
      <c r="H64" s="44">
        <f t="shared" si="16"/>
        <v>1.8911359971484742E-2</v>
      </c>
      <c r="I64" s="53">
        <v>13178117.560389999</v>
      </c>
      <c r="J64" s="54">
        <f t="shared" si="17"/>
        <v>0.20625864866759372</v>
      </c>
      <c r="K64" s="54">
        <f t="shared" si="18"/>
        <v>5.342708532263174E-2</v>
      </c>
      <c r="L64" s="67">
        <f t="shared" si="2"/>
        <v>3.6025493960877508E-2</v>
      </c>
      <c r="N64" s="88"/>
      <c r="O64" s="91">
        <v>12277572.084720004</v>
      </c>
      <c r="P64" s="91">
        <v>12509757.669989996</v>
      </c>
      <c r="Q64" s="91">
        <v>13178117.560389999</v>
      </c>
    </row>
    <row r="65" spans="3:17" hidden="1">
      <c r="C65" s="52" t="s">
        <v>24</v>
      </c>
      <c r="D65" s="42">
        <v>407465.75787000003</v>
      </c>
      <c r="E65" s="44">
        <f t="shared" si="14"/>
        <v>7.4523339786178502E-3</v>
      </c>
      <c r="F65" s="42">
        <v>379808.92202999967</v>
      </c>
      <c r="G65" s="54">
        <f t="shared" si="15"/>
        <v>6.4160781970666056E-3</v>
      </c>
      <c r="H65" s="44">
        <f t="shared" si="16"/>
        <v>-6.787523934422024E-2</v>
      </c>
      <c r="I65" s="53">
        <v>412741.10929999978</v>
      </c>
      <c r="J65" s="54">
        <f t="shared" si="17"/>
        <v>6.4600594936005517E-3</v>
      </c>
      <c r="K65" s="54">
        <f t="shared" si="18"/>
        <v>8.6707250303611705E-2</v>
      </c>
      <c r="L65" s="67">
        <f t="shared" si="2"/>
        <v>6.4525500947147929E-3</v>
      </c>
      <c r="N65" s="88"/>
      <c r="O65" s="91">
        <v>407465.75787000003</v>
      </c>
      <c r="P65" s="91">
        <v>379808.92202999967</v>
      </c>
      <c r="Q65" s="91">
        <v>412741.10929999978</v>
      </c>
    </row>
    <row r="66" spans="3:17" hidden="1">
      <c r="C66" s="52" t="s">
        <v>62</v>
      </c>
      <c r="D66" s="42">
        <v>166148.96095999994</v>
      </c>
      <c r="E66" s="44">
        <f t="shared" si="14"/>
        <v>3.0387769361206033E-3</v>
      </c>
      <c r="F66" s="42">
        <v>167718.53757999997</v>
      </c>
      <c r="G66" s="54">
        <f t="shared" si="15"/>
        <v>2.8332542754904988E-3</v>
      </c>
      <c r="H66" s="44">
        <f t="shared" si="16"/>
        <v>9.4468037051276266E-3</v>
      </c>
      <c r="I66" s="53">
        <v>178819.93981999997</v>
      </c>
      <c r="J66" s="54">
        <f t="shared" si="17"/>
        <v>2.7988184938458E-3</v>
      </c>
      <c r="K66" s="54">
        <f t="shared" si="18"/>
        <v>6.6190669201994012E-2</v>
      </c>
      <c r="L66" s="67">
        <f t="shared" si="2"/>
        <v>3.7430847414025914E-2</v>
      </c>
      <c r="N66" s="88"/>
      <c r="O66" s="91">
        <v>166148.96095999994</v>
      </c>
      <c r="P66" s="91">
        <v>167718.53757999997</v>
      </c>
      <c r="Q66" s="91">
        <v>178819.93981999997</v>
      </c>
    </row>
    <row r="67" spans="3:17" hidden="1">
      <c r="C67" s="52" t="s">
        <v>63</v>
      </c>
      <c r="D67" s="42">
        <v>109327.04164999997</v>
      </c>
      <c r="E67" s="44">
        <f t="shared" si="14"/>
        <v>1.9995339768648806E-3</v>
      </c>
      <c r="F67" s="42">
        <v>123993.45327999996</v>
      </c>
      <c r="G67" s="54">
        <f t="shared" si="15"/>
        <v>2.0946103317340367E-3</v>
      </c>
      <c r="H67" s="44">
        <f t="shared" si="16"/>
        <v>0.13415172869081271</v>
      </c>
      <c r="I67" s="53">
        <v>132879.42280999996</v>
      </c>
      <c r="J67" s="54">
        <f t="shared" si="17"/>
        <v>2.0797758146353421E-3</v>
      </c>
      <c r="K67" s="54">
        <f t="shared" si="18"/>
        <v>7.1664828222292032E-2</v>
      </c>
      <c r="L67" s="67">
        <f t="shared" si="2"/>
        <v>0.1024656536624875</v>
      </c>
      <c r="N67" s="88"/>
      <c r="O67" s="91">
        <v>109327.04164999997</v>
      </c>
      <c r="P67" s="91">
        <v>123993.45327999996</v>
      </c>
      <c r="Q67" s="91">
        <v>132879.42280999996</v>
      </c>
    </row>
    <row r="68" spans="3:17" hidden="1">
      <c r="C68" s="52" t="s">
        <v>64</v>
      </c>
      <c r="D68" s="42">
        <v>76660.584700000065</v>
      </c>
      <c r="E68" s="44">
        <f t="shared" si="14"/>
        <v>1.4020816943415225E-3</v>
      </c>
      <c r="F68" s="42">
        <v>71374.881589999975</v>
      </c>
      <c r="G68" s="54">
        <f t="shared" si="15"/>
        <v>1.2057294998236983E-3</v>
      </c>
      <c r="H68" s="44">
        <f t="shared" si="16"/>
        <v>-6.8949423366452378E-2</v>
      </c>
      <c r="I68" s="53">
        <v>139949.23288</v>
      </c>
      <c r="J68" s="54">
        <f t="shared" si="17"/>
        <v>2.190429666727067E-3</v>
      </c>
      <c r="K68" s="54">
        <f t="shared" si="18"/>
        <v>0.96076308306769476</v>
      </c>
      <c r="L68" s="67">
        <f t="shared" si="2"/>
        <v>0.35113641026061826</v>
      </c>
      <c r="N68" s="88"/>
      <c r="O68" s="91">
        <v>76660.584700000065</v>
      </c>
      <c r="P68" s="91">
        <v>71374.881589999975</v>
      </c>
      <c r="Q68" s="91">
        <v>139949.23288</v>
      </c>
    </row>
    <row r="69" spans="3:17" hidden="1">
      <c r="C69" s="52" t="s">
        <v>65</v>
      </c>
      <c r="D69" s="42">
        <v>5559.3163800000002</v>
      </c>
      <c r="E69" s="44">
        <f t="shared" si="14"/>
        <v>1.0167696685270615E-4</v>
      </c>
      <c r="F69" s="42">
        <v>2975.6115099999997</v>
      </c>
      <c r="G69" s="54">
        <f t="shared" si="15"/>
        <v>5.0266739470494728E-5</v>
      </c>
      <c r="H69" s="44">
        <f t="shared" si="16"/>
        <v>-0.46475226329896346</v>
      </c>
      <c r="I69" s="53">
        <v>2613.6595299999999</v>
      </c>
      <c r="J69" s="54">
        <f t="shared" si="17"/>
        <v>4.090795823186024E-5</v>
      </c>
      <c r="K69" s="54">
        <f t="shared" si="18"/>
        <v>-0.12163952813853707</v>
      </c>
      <c r="L69" s="67">
        <f t="shared" si="2"/>
        <v>-0.31433211058741961</v>
      </c>
      <c r="N69" s="88"/>
      <c r="O69" s="91">
        <v>5559.3163800000002</v>
      </c>
      <c r="P69" s="91">
        <v>2975.6115099999997</v>
      </c>
      <c r="Q69" s="91">
        <v>2613.6595299999999</v>
      </c>
    </row>
    <row r="70" spans="3:17" hidden="1">
      <c r="C70" s="50" t="s">
        <v>27</v>
      </c>
      <c r="D70" s="40">
        <f>SUM(D62:D69)</f>
        <v>54676261.026290022</v>
      </c>
      <c r="E70" s="45">
        <f>D70/D80</f>
        <v>0.55164516528401142</v>
      </c>
      <c r="F70" s="40">
        <f>SUM(F62:F69)</f>
        <v>59196429.713659994</v>
      </c>
      <c r="G70" s="35">
        <f>F70/F80</f>
        <v>0.55570801083728649</v>
      </c>
      <c r="H70" s="45">
        <f t="shared" si="16"/>
        <v>8.2671503181180217E-2</v>
      </c>
      <c r="I70" s="34">
        <f>SUM(I62:I69)</f>
        <v>63891224.176630013</v>
      </c>
      <c r="J70" s="35">
        <f>I70/I80</f>
        <v>0.57368507000679259</v>
      </c>
      <c r="K70" s="35">
        <f t="shared" si="18"/>
        <v>7.9308743545502436E-2</v>
      </c>
      <c r="L70" s="69">
        <f t="shared" si="2"/>
        <v>8.0988815747415677E-2</v>
      </c>
      <c r="N70" s="88"/>
      <c r="O70" s="91">
        <v>54676261.026290022</v>
      </c>
      <c r="P70" s="91">
        <v>59196429.713659994</v>
      </c>
      <c r="Q70" s="91">
        <v>63891224.176630013</v>
      </c>
    </row>
    <row r="71" spans="3:17" hidden="1">
      <c r="C71" s="50" t="s">
        <v>28</v>
      </c>
      <c r="D71" s="40"/>
      <c r="E71" s="41"/>
      <c r="F71" s="40"/>
      <c r="G71" s="34"/>
      <c r="H71" s="41"/>
      <c r="I71" s="34"/>
      <c r="J71" s="51"/>
      <c r="K71" s="51"/>
      <c r="L71" s="67"/>
      <c r="N71" s="88"/>
      <c r="O71" s="91"/>
      <c r="P71" s="91"/>
      <c r="Q71" s="91"/>
    </row>
    <row r="72" spans="3:17" hidden="1">
      <c r="C72" s="52" t="s">
        <v>66</v>
      </c>
      <c r="D72" s="42">
        <v>24198412.081259985</v>
      </c>
      <c r="E72" s="44">
        <f t="shared" ref="E72:E78" si="19">D72/$D$79</f>
        <v>0.54453527558537251</v>
      </c>
      <c r="F72" s="42">
        <v>24758988.702800021</v>
      </c>
      <c r="G72" s="54">
        <f t="shared" ref="G72:G78" si="20">F72/$F$79</f>
        <v>0.52313715021897444</v>
      </c>
      <c r="H72" s="44">
        <f t="shared" ref="H72:H77" si="21">(F72/D72)-1</f>
        <v>2.3165843265152253E-2</v>
      </c>
      <c r="I72" s="53">
        <v>23784088.003570043</v>
      </c>
      <c r="J72" s="54">
        <f t="shared" ref="J72:J78" si="22">I72/$I$79</f>
        <v>0.50094298462470366</v>
      </c>
      <c r="K72" s="54">
        <f>(I72/F72)-1</f>
        <v>-3.9375626804972308E-2</v>
      </c>
      <c r="L72" s="67">
        <f t="shared" ref="L72:L89" si="23">((I72/D72)^(1/2)-1)</f>
        <v>-8.5979388456220995E-3</v>
      </c>
      <c r="N72" s="88"/>
      <c r="O72" s="91">
        <v>24198412.081259985</v>
      </c>
      <c r="P72" s="91">
        <v>24758988.702800021</v>
      </c>
      <c r="Q72" s="91">
        <v>23784088.003570043</v>
      </c>
    </row>
    <row r="73" spans="3:17" hidden="1">
      <c r="C73" s="52" t="s">
        <v>67</v>
      </c>
      <c r="D73" s="42">
        <v>11549935.779870007</v>
      </c>
      <c r="E73" s="44">
        <f t="shared" si="19"/>
        <v>0.2599074452391667</v>
      </c>
      <c r="F73" s="42">
        <v>12683862.747829985</v>
      </c>
      <c r="G73" s="54">
        <f t="shared" si="20"/>
        <v>0.26799963000580818</v>
      </c>
      <c r="H73" s="44">
        <f t="shared" si="21"/>
        <v>9.8176040938362741E-2</v>
      </c>
      <c r="I73" s="53">
        <v>12949190.023639968</v>
      </c>
      <c r="J73" s="54">
        <f t="shared" si="22"/>
        <v>0.27273721397015349</v>
      </c>
      <c r="K73" s="54">
        <f t="shared" ref="K73:K80" si="24">(I73/F73)-1</f>
        <v>2.0918491557737617E-2</v>
      </c>
      <c r="L73" s="67">
        <f t="shared" si="23"/>
        <v>5.8842871808485686E-2</v>
      </c>
      <c r="N73" s="88"/>
      <c r="O73" s="91">
        <v>11549935.779870007</v>
      </c>
      <c r="P73" s="91">
        <v>12683862.747829985</v>
      </c>
      <c r="Q73" s="91">
        <v>12949190.023639968</v>
      </c>
    </row>
    <row r="74" spans="3:17" hidden="1">
      <c r="C74" s="52" t="s">
        <v>68</v>
      </c>
      <c r="D74" s="42">
        <v>4030032.8918299917</v>
      </c>
      <c r="E74" s="44">
        <f t="shared" si="19"/>
        <v>9.0687565117970964E-2</v>
      </c>
      <c r="F74" s="42">
        <v>4237962.533699993</v>
      </c>
      <c r="G74" s="54">
        <f t="shared" si="20"/>
        <v>8.9544676853617694E-2</v>
      </c>
      <c r="H74" s="44">
        <f t="shared" si="21"/>
        <v>5.1595023527359674E-2</v>
      </c>
      <c r="I74" s="53">
        <v>4481591.4778999779</v>
      </c>
      <c r="J74" s="54">
        <f t="shared" si="22"/>
        <v>9.4391755129348207E-2</v>
      </c>
      <c r="K74" s="54">
        <f t="shared" si="24"/>
        <v>5.7487281273174151E-2</v>
      </c>
      <c r="L74" s="67">
        <f t="shared" si="23"/>
        <v>5.4537037012141631E-2</v>
      </c>
      <c r="N74" s="88"/>
      <c r="O74" s="91">
        <v>4030032.8918299917</v>
      </c>
      <c r="P74" s="91">
        <v>4237962.533699993</v>
      </c>
      <c r="Q74" s="91">
        <v>4481591.4778999779</v>
      </c>
    </row>
    <row r="75" spans="3:17" hidden="1">
      <c r="C75" s="52" t="s">
        <v>69</v>
      </c>
      <c r="D75" s="42">
        <v>2237024.0620600008</v>
      </c>
      <c r="E75" s="44">
        <f t="shared" si="19"/>
        <v>5.033960534411748E-2</v>
      </c>
      <c r="F75" s="42">
        <v>2401751.3493199996</v>
      </c>
      <c r="G75" s="54">
        <f t="shared" si="20"/>
        <v>5.0747038641192503E-2</v>
      </c>
      <c r="H75" s="44">
        <f t="shared" si="21"/>
        <v>7.3636797231544593E-2</v>
      </c>
      <c r="I75" s="53">
        <v>2722784.0321000009</v>
      </c>
      <c r="J75" s="54">
        <f t="shared" si="22"/>
        <v>5.7347566125887456E-2</v>
      </c>
      <c r="K75" s="54">
        <f t="shared" si="24"/>
        <v>0.13366607782728801</v>
      </c>
      <c r="L75" s="67">
        <f t="shared" si="23"/>
        <v>0.10324322655003715</v>
      </c>
      <c r="N75" s="88"/>
      <c r="O75" s="91">
        <v>2237024.0620600008</v>
      </c>
      <c r="P75" s="91">
        <v>2401751.3493199996</v>
      </c>
      <c r="Q75" s="91">
        <v>2722784.0321000009</v>
      </c>
    </row>
    <row r="76" spans="3:17" hidden="1">
      <c r="C76" s="52" t="s">
        <v>24</v>
      </c>
      <c r="D76" s="42">
        <v>2047601.1425199944</v>
      </c>
      <c r="E76" s="44">
        <f t="shared" si="19"/>
        <v>4.6077033843660062E-2</v>
      </c>
      <c r="F76" s="42">
        <v>2266962.049740003</v>
      </c>
      <c r="G76" s="54">
        <f t="shared" si="20"/>
        <v>4.7899051152336926E-2</v>
      </c>
      <c r="H76" s="44">
        <f t="shared" si="21"/>
        <v>0.10713068217477151</v>
      </c>
      <c r="I76" s="53">
        <v>2532367.4675200027</v>
      </c>
      <c r="J76" s="54">
        <f t="shared" si="22"/>
        <v>5.3336992242694246E-2</v>
      </c>
      <c r="K76" s="54">
        <f t="shared" si="24"/>
        <v>0.11707536869019886</v>
      </c>
      <c r="L76" s="67">
        <f t="shared" si="23"/>
        <v>0.11209190941154423</v>
      </c>
      <c r="N76" s="88"/>
      <c r="O76" s="91">
        <v>2047601.1425199944</v>
      </c>
      <c r="P76" s="91">
        <v>2266962.049740003</v>
      </c>
      <c r="Q76" s="91">
        <v>2532367.4675200027</v>
      </c>
    </row>
    <row r="77" spans="3:17" hidden="1">
      <c r="C77" s="52" t="s">
        <v>70</v>
      </c>
      <c r="D77" s="42">
        <v>375643.22867999977</v>
      </c>
      <c r="E77" s="44">
        <f t="shared" si="19"/>
        <v>8.4530748697123625E-3</v>
      </c>
      <c r="F77" s="42">
        <v>978384.03035000013</v>
      </c>
      <c r="G77" s="54">
        <f t="shared" si="20"/>
        <v>2.0672453128070228E-2</v>
      </c>
      <c r="H77" s="44">
        <f t="shared" si="21"/>
        <v>1.6045565463485536</v>
      </c>
      <c r="I77" s="53">
        <v>957246.41656999954</v>
      </c>
      <c r="J77" s="54">
        <f t="shared" si="22"/>
        <v>2.0161625573614599E-2</v>
      </c>
      <c r="K77" s="54">
        <f t="shared" si="24"/>
        <v>-2.1604618559073363E-2</v>
      </c>
      <c r="L77" s="67">
        <f t="shared" si="23"/>
        <v>0.59633520779601801</v>
      </c>
      <c r="N77" s="88"/>
      <c r="O77" s="91">
        <v>375643.22867999977</v>
      </c>
      <c r="P77" s="91">
        <v>978384.03035000013</v>
      </c>
      <c r="Q77" s="91">
        <v>957246.41656999954</v>
      </c>
    </row>
    <row r="78" spans="3:17" hidden="1">
      <c r="C78" s="52" t="s">
        <v>71</v>
      </c>
      <c r="D78" s="48">
        <v>0</v>
      </c>
      <c r="E78" s="44">
        <f t="shared" si="19"/>
        <v>0</v>
      </c>
      <c r="F78" s="48">
        <v>0</v>
      </c>
      <c r="G78" s="54">
        <f t="shared" si="20"/>
        <v>0</v>
      </c>
      <c r="H78" s="57">
        <v>0</v>
      </c>
      <c r="I78" s="53">
        <v>51365.344440000001</v>
      </c>
      <c r="J78" s="54">
        <f t="shared" si="22"/>
        <v>1.0818623335982964E-3</v>
      </c>
      <c r="K78" s="56">
        <v>0</v>
      </c>
      <c r="L78" s="68">
        <v>0</v>
      </c>
      <c r="N78" s="88"/>
      <c r="O78" s="91">
        <v>0</v>
      </c>
      <c r="P78" s="91">
        <v>0</v>
      </c>
      <c r="Q78" s="91">
        <v>51365.344440000001</v>
      </c>
    </row>
    <row r="79" spans="3:17" hidden="1">
      <c r="C79" s="50" t="s">
        <v>32</v>
      </c>
      <c r="D79" s="40">
        <f>SUM(D72:D78)</f>
        <v>44438649.186219975</v>
      </c>
      <c r="E79" s="45">
        <f>D79/D80</f>
        <v>0.44835483471598869</v>
      </c>
      <c r="F79" s="40">
        <f>SUM(F72:F78)</f>
        <v>47327911.413740002</v>
      </c>
      <c r="G79" s="35">
        <f>F79/F80</f>
        <v>0.44429198916271356</v>
      </c>
      <c r="H79" s="45">
        <f>(F79/D79)-1</f>
        <v>6.501687788511723E-2</v>
      </c>
      <c r="I79" s="34">
        <f>SUM(I72:I78)</f>
        <v>47478632.765739992</v>
      </c>
      <c r="J79" s="35">
        <f>I79/I80</f>
        <v>0.42631492999320741</v>
      </c>
      <c r="K79" s="35">
        <f t="shared" si="24"/>
        <v>3.1846187059130227E-3</v>
      </c>
      <c r="L79" s="69">
        <f t="shared" si="23"/>
        <v>3.3638500906648439E-2</v>
      </c>
      <c r="N79" s="88"/>
      <c r="O79" s="91">
        <v>44438649.186219975</v>
      </c>
      <c r="P79" s="91">
        <v>47327911.413740002</v>
      </c>
      <c r="Q79" s="91">
        <v>47478632.765739992</v>
      </c>
    </row>
    <row r="80" spans="3:17">
      <c r="C80" s="79" t="s">
        <v>72</v>
      </c>
      <c r="D80" s="80">
        <f>SUM(D70,D79)</f>
        <v>99114910.21250999</v>
      </c>
      <c r="E80" s="81">
        <f>D80/D89</f>
        <v>0.37019358296616373</v>
      </c>
      <c r="F80" s="80">
        <f>SUM(F70,F79)</f>
        <v>106524341.1274</v>
      </c>
      <c r="G80" s="82">
        <f>F80/F89</f>
        <v>0.38270141138631392</v>
      </c>
      <c r="H80" s="81">
        <f>(F80/D80)-1</f>
        <v>7.4755966574591159E-2</v>
      </c>
      <c r="I80" s="83">
        <f>SUM(I70,I79)</f>
        <v>111369856.94237</v>
      </c>
      <c r="J80" s="82">
        <f>I80/I89</f>
        <v>0.38833884735935803</v>
      </c>
      <c r="K80" s="82">
        <f t="shared" si="24"/>
        <v>4.5487404697250433E-2</v>
      </c>
      <c r="L80" s="84">
        <f t="shared" si="23"/>
        <v>6.0020672523396712E-2</v>
      </c>
      <c r="N80" s="89" t="s">
        <v>58</v>
      </c>
      <c r="O80" s="91">
        <v>99114910.21250999</v>
      </c>
      <c r="P80" s="91">
        <v>106524341.1274</v>
      </c>
      <c r="Q80" s="91">
        <v>111369856.94237</v>
      </c>
    </row>
    <row r="81" spans="3:33" hidden="1">
      <c r="C81" s="55"/>
      <c r="D81" s="46"/>
      <c r="E81" s="47"/>
      <c r="F81" s="46"/>
      <c r="G81" s="36"/>
      <c r="H81" s="47"/>
      <c r="I81" s="36"/>
      <c r="J81" s="51"/>
      <c r="K81" s="51"/>
      <c r="L81" s="67"/>
      <c r="N81" s="88"/>
      <c r="O81" s="91"/>
      <c r="P81" s="91"/>
      <c r="Q81" s="91"/>
    </row>
    <row r="82" spans="3:33" hidden="1">
      <c r="C82" s="62" t="s">
        <v>73</v>
      </c>
      <c r="D82" s="40"/>
      <c r="E82" s="41"/>
      <c r="F82" s="40"/>
      <c r="G82" s="34"/>
      <c r="H82" s="41"/>
      <c r="I82" s="34"/>
      <c r="J82" s="51"/>
      <c r="K82" s="51"/>
      <c r="L82" s="67"/>
      <c r="N82" s="88"/>
      <c r="O82" s="91"/>
      <c r="P82" s="91"/>
      <c r="Q82" s="91"/>
    </row>
    <row r="83" spans="3:33" hidden="1">
      <c r="C83" s="50" t="s">
        <v>17</v>
      </c>
      <c r="D83" s="40"/>
      <c r="E83" s="41"/>
      <c r="F83" s="40"/>
      <c r="G83" s="34"/>
      <c r="H83" s="41"/>
      <c r="I83" s="34"/>
      <c r="J83" s="51"/>
      <c r="K83" s="51"/>
      <c r="L83" s="67"/>
      <c r="N83" s="88"/>
      <c r="O83" s="91"/>
      <c r="P83" s="91"/>
      <c r="Q83" s="91"/>
    </row>
    <row r="84" spans="3:33" hidden="1">
      <c r="C84" s="52" t="s">
        <v>74</v>
      </c>
      <c r="D84" s="42">
        <v>12146247.158359995</v>
      </c>
      <c r="E84" s="44">
        <f>D84/$D$88</f>
        <v>0.80405505586061221</v>
      </c>
      <c r="F84" s="42">
        <v>14013071.292509986</v>
      </c>
      <c r="G84" s="54">
        <f>F84/$F$88</f>
        <v>0.84317374751834606</v>
      </c>
      <c r="H84" s="44">
        <f t="shared" ref="H84:H89" si="25">(F84/D84)-1</f>
        <v>0.15369554972912747</v>
      </c>
      <c r="I84" s="53">
        <v>12548973.030499993</v>
      </c>
      <c r="J84" s="54">
        <f>I84/$I$88</f>
        <v>0.82463588740411164</v>
      </c>
      <c r="K84" s="54">
        <f t="shared" ref="K84:K89" si="26">(I84/F84)-1</f>
        <v>-0.10448089726001442</v>
      </c>
      <c r="L84" s="67">
        <f t="shared" si="23"/>
        <v>1.6443015386766513E-2</v>
      </c>
      <c r="N84" s="88"/>
      <c r="O84" s="91">
        <v>12146247.158359995</v>
      </c>
      <c r="P84" s="91">
        <v>14013071.292509986</v>
      </c>
      <c r="Q84" s="91">
        <v>12548973.030499993</v>
      </c>
    </row>
    <row r="85" spans="3:33" hidden="1">
      <c r="C85" s="52" t="s">
        <v>24</v>
      </c>
      <c r="D85" s="42">
        <v>1998676.9427200004</v>
      </c>
      <c r="E85" s="44">
        <f>D85/$D$88</f>
        <v>0.13230805201588153</v>
      </c>
      <c r="F85" s="42">
        <v>1634005.8451499983</v>
      </c>
      <c r="G85" s="54">
        <f>F85/$F$88</f>
        <v>9.8318976844028252E-2</v>
      </c>
      <c r="H85" s="44">
        <f t="shared" si="25"/>
        <v>-0.1824562488191418</v>
      </c>
      <c r="I85" s="53">
        <v>1624050.7314400012</v>
      </c>
      <c r="J85" s="54">
        <f>I85/$I$88</f>
        <v>0.10672192161504404</v>
      </c>
      <c r="K85" s="54">
        <f t="shared" si="26"/>
        <v>-6.0924590567075221E-3</v>
      </c>
      <c r="L85" s="67">
        <f t="shared" si="23"/>
        <v>-9.8577291527597644E-2</v>
      </c>
      <c r="N85" s="88"/>
      <c r="O85" s="91">
        <v>1998676.9427200004</v>
      </c>
      <c r="P85" s="91">
        <v>1634005.8451499983</v>
      </c>
      <c r="Q85" s="91">
        <v>1624050.7314400012</v>
      </c>
    </row>
    <row r="86" spans="3:33" hidden="1">
      <c r="C86" s="52" t="s">
        <v>75</v>
      </c>
      <c r="D86" s="42">
        <v>653262.06471999967</v>
      </c>
      <c r="E86" s="44">
        <f>D86/$D$88</f>
        <v>4.3244523110048373E-2</v>
      </c>
      <c r="F86" s="42">
        <v>689716.63092000037</v>
      </c>
      <c r="G86" s="54">
        <f>F86/$F$88</f>
        <v>4.1500606418050895E-2</v>
      </c>
      <c r="H86" s="44">
        <f t="shared" si="25"/>
        <v>5.5803892754167306E-2</v>
      </c>
      <c r="I86" s="53">
        <v>753552.70367999957</v>
      </c>
      <c r="J86" s="54">
        <f>I86/$I$88</f>
        <v>4.9518522431645159E-2</v>
      </c>
      <c r="K86" s="54">
        <f t="shared" si="26"/>
        <v>9.2554057562522996E-2</v>
      </c>
      <c r="L86" s="67">
        <f t="shared" si="23"/>
        <v>7.402180006686665E-2</v>
      </c>
      <c r="N86" s="88"/>
      <c r="O86" s="91">
        <v>653262.06471999967</v>
      </c>
      <c r="P86" s="91">
        <v>689716.63092000037</v>
      </c>
      <c r="Q86" s="91">
        <v>753552.70367999957</v>
      </c>
    </row>
    <row r="87" spans="3:33" hidden="1">
      <c r="C87" s="52" t="s">
        <v>76</v>
      </c>
      <c r="D87" s="42">
        <v>308051.98272999935</v>
      </c>
      <c r="E87" s="44">
        <f>D87/$D$88</f>
        <v>2.0392369013457944E-2</v>
      </c>
      <c r="F87" s="42">
        <v>282641.23370000051</v>
      </c>
      <c r="G87" s="54">
        <f>F87/$F$88</f>
        <v>1.7006669219574888E-2</v>
      </c>
      <c r="H87" s="44">
        <f t="shared" si="25"/>
        <v>-8.2488509909286245E-2</v>
      </c>
      <c r="I87" s="53">
        <v>291016.19821999967</v>
      </c>
      <c r="J87" s="54">
        <f>I87/$I$88</f>
        <v>1.9123668549199089E-2</v>
      </c>
      <c r="K87" s="54">
        <f t="shared" si="26"/>
        <v>2.9631078276740386E-2</v>
      </c>
      <c r="L87" s="67">
        <f t="shared" si="23"/>
        <v>-2.8044062277820969E-2</v>
      </c>
      <c r="N87" s="88"/>
      <c r="O87" s="91">
        <v>308051.98272999935</v>
      </c>
      <c r="P87" s="91">
        <v>282641.23370000051</v>
      </c>
      <c r="Q87" s="91">
        <v>291016.19821999967</v>
      </c>
    </row>
    <row r="88" spans="3:33">
      <c r="C88" s="79" t="s">
        <v>77</v>
      </c>
      <c r="D88" s="80">
        <f>SUM(D84:D87)</f>
        <v>15106238.148529993</v>
      </c>
      <c r="E88" s="81">
        <f>D88/D89</f>
        <v>5.6421707020208052E-2</v>
      </c>
      <c r="F88" s="80">
        <f>SUM(F84:F87)</f>
        <v>16619435.002279984</v>
      </c>
      <c r="G88" s="82">
        <f>F88/F89</f>
        <v>5.9707304119430753E-2</v>
      </c>
      <c r="H88" s="81">
        <f t="shared" si="25"/>
        <v>0.10017032955999317</v>
      </c>
      <c r="I88" s="83">
        <f>SUM(I84:I87)</f>
        <v>15217592.663839994</v>
      </c>
      <c r="J88" s="82">
        <f>I88/I89</f>
        <v>5.3062673841072161E-2</v>
      </c>
      <c r="K88" s="82">
        <f t="shared" si="26"/>
        <v>-8.4349578565557359E-2</v>
      </c>
      <c r="L88" s="84">
        <f t="shared" si="23"/>
        <v>3.6789456351455918E-3</v>
      </c>
      <c r="N88" s="89" t="s">
        <v>73</v>
      </c>
      <c r="O88" s="91">
        <v>15106238.148529993</v>
      </c>
      <c r="P88" s="91">
        <v>16619435.002279984</v>
      </c>
      <c r="Q88" s="91">
        <v>15217592.663839994</v>
      </c>
    </row>
    <row r="89" spans="3:33" ht="14.65" thickBot="1">
      <c r="C89" s="70" t="s">
        <v>19</v>
      </c>
      <c r="D89" s="71">
        <v>267738055.90673691</v>
      </c>
      <c r="E89" s="72">
        <f>D89/D89</f>
        <v>1</v>
      </c>
      <c r="F89" s="71">
        <v>278348440.73744512</v>
      </c>
      <c r="G89" s="73">
        <f>F89/F89</f>
        <v>1</v>
      </c>
      <c r="H89" s="74">
        <f t="shared" si="25"/>
        <v>3.9629722397043876E-2</v>
      </c>
      <c r="I89" s="75">
        <v>286785259.05833834</v>
      </c>
      <c r="J89" s="76">
        <f>I89/I89</f>
        <v>1</v>
      </c>
      <c r="K89" s="77">
        <f t="shared" si="26"/>
        <v>3.0310276926793778E-2</v>
      </c>
      <c r="L89" s="78">
        <f t="shared" si="23"/>
        <v>3.495950992501351E-2</v>
      </c>
      <c r="N89" s="33" t="s">
        <v>85</v>
      </c>
      <c r="O89" s="92">
        <f>SUM(O21:O88)</f>
        <v>607940930.70115006</v>
      </c>
      <c r="P89" s="92">
        <f>SUM(P21:P88)</f>
        <v>628173481.32594943</v>
      </c>
      <c r="Q89" s="92">
        <f>SUM(Q21:Q88)</f>
        <v>646046095.31651974</v>
      </c>
    </row>
    <row r="90" spans="3:33" ht="14.65" thickTop="1">
      <c r="C90" s="33"/>
    </row>
    <row r="91" spans="3:33">
      <c r="C91" s="33"/>
    </row>
    <row r="92" spans="3:33">
      <c r="C92" s="33"/>
    </row>
    <row r="93" spans="3:33">
      <c r="F93" s="37"/>
      <c r="I93" s="37"/>
      <c r="L93" s="33"/>
    </row>
    <row r="94" spans="3:33">
      <c r="L94" s="33"/>
      <c r="AG94">
        <f>37+31</f>
        <v>68</v>
      </c>
    </row>
    <row r="95" spans="3:33">
      <c r="L95" s="33"/>
    </row>
    <row r="96" spans="3:33" ht="23.25">
      <c r="C96" s="205" t="s">
        <v>83</v>
      </c>
      <c r="D96" s="58" t="s">
        <v>80</v>
      </c>
      <c r="E96" s="59" t="s">
        <v>79</v>
      </c>
      <c r="F96" s="58" t="s">
        <v>80</v>
      </c>
      <c r="G96" s="60" t="s">
        <v>79</v>
      </c>
      <c r="H96" s="59" t="s">
        <v>81</v>
      </c>
      <c r="I96" s="60" t="s">
        <v>80</v>
      </c>
      <c r="J96" s="60" t="s">
        <v>79</v>
      </c>
      <c r="K96" s="60" t="s">
        <v>81</v>
      </c>
      <c r="L96" s="63" t="s">
        <v>78</v>
      </c>
    </row>
    <row r="97" spans="3:18">
      <c r="C97" s="206"/>
      <c r="D97" s="202" t="s">
        <v>13</v>
      </c>
      <c r="E97" s="203"/>
      <c r="F97" s="202" t="s">
        <v>14</v>
      </c>
      <c r="G97" s="204"/>
      <c r="H97" s="203"/>
      <c r="I97" s="204" t="s">
        <v>15</v>
      </c>
      <c r="J97" s="204"/>
      <c r="K97" s="204"/>
      <c r="L97" s="64" t="s">
        <v>82</v>
      </c>
      <c r="P97" s="86" t="s">
        <v>13</v>
      </c>
      <c r="Q97" s="86" t="s">
        <v>14</v>
      </c>
      <c r="R97" s="87" t="s">
        <v>15</v>
      </c>
    </row>
    <row r="98" spans="3:18">
      <c r="C98" s="61" t="s">
        <v>16</v>
      </c>
      <c r="D98" s="38"/>
      <c r="E98" s="39"/>
      <c r="F98" s="38"/>
      <c r="G98" s="49"/>
      <c r="H98" s="39"/>
      <c r="I98" s="49"/>
      <c r="J98" s="49"/>
      <c r="K98" s="49"/>
      <c r="L98" s="65"/>
      <c r="O98" s="93" t="s">
        <v>84</v>
      </c>
      <c r="P98" s="42">
        <v>76478119.132539973</v>
      </c>
      <c r="Q98" s="94">
        <f>F108</f>
        <v>82095599.91573</v>
      </c>
      <c r="R98" s="94">
        <f>I108</f>
        <v>87107143.415289924</v>
      </c>
    </row>
    <row r="99" spans="3:18" hidden="1">
      <c r="C99" s="50" t="s">
        <v>17</v>
      </c>
      <c r="D99" s="40"/>
      <c r="E99" s="41"/>
      <c r="F99" s="40"/>
      <c r="G99" s="34"/>
      <c r="H99" s="41"/>
      <c r="I99" s="34"/>
      <c r="J99" s="51"/>
      <c r="K99" s="51"/>
      <c r="L99" s="66"/>
      <c r="P99" s="40">
        <v>33370480.758089997</v>
      </c>
      <c r="Q99" s="33"/>
      <c r="R99" s="33"/>
    </row>
    <row r="100" spans="3:18" hidden="1">
      <c r="C100" s="52" t="s">
        <v>18</v>
      </c>
      <c r="D100" s="42">
        <v>55899114.222859941</v>
      </c>
      <c r="E100" s="43">
        <f>D100/D108</f>
        <v>0.73091643540532547</v>
      </c>
      <c r="F100" s="42">
        <v>61120171.401850022</v>
      </c>
      <c r="G100" s="54">
        <f>F100/F108</f>
        <v>0.74449996668017571</v>
      </c>
      <c r="H100" s="44">
        <f t="shared" ref="H100:H108" si="27">(F100/D100)-1</f>
        <v>9.340142954993258E-2</v>
      </c>
      <c r="I100" s="53">
        <v>65964689.934549958</v>
      </c>
      <c r="J100" s="54">
        <f>I100/I108</f>
        <v>0.75728220841841054</v>
      </c>
      <c r="K100" s="54">
        <f t="shared" ref="K100:K108" si="28">(I100/F100)-1</f>
        <v>7.9262188269211942E-2</v>
      </c>
      <c r="L100" s="67">
        <f>((I100/D100)^(1/2)-1)</f>
        <v>8.6308804858335142E-2</v>
      </c>
      <c r="P100" s="33"/>
      <c r="Q100" s="33"/>
      <c r="R100" s="33"/>
    </row>
    <row r="101" spans="3:18" hidden="1">
      <c r="C101" s="52" t="s">
        <v>20</v>
      </c>
      <c r="D101" s="42">
        <v>16361922.485080022</v>
      </c>
      <c r="E101" s="44">
        <f>D101/D108</f>
        <v>0.21394253246113551</v>
      </c>
      <c r="F101" s="42">
        <v>15705790.197539996</v>
      </c>
      <c r="G101" s="54">
        <f>F101/F108</f>
        <v>0.19131098638248303</v>
      </c>
      <c r="H101" s="44">
        <f t="shared" si="27"/>
        <v>-4.0101173204941776E-2</v>
      </c>
      <c r="I101" s="53">
        <v>15241071.018739985</v>
      </c>
      <c r="J101" s="54">
        <f>I101/I108</f>
        <v>0.17496924386645332</v>
      </c>
      <c r="K101" s="54">
        <f t="shared" si="28"/>
        <v>-2.958903518734135E-2</v>
      </c>
      <c r="L101" s="67">
        <f t="shared" ref="L101:L108" si="29">((I101/D101)^(1/2)-1)</f>
        <v>-3.4859416130099907E-2</v>
      </c>
      <c r="P101" s="33"/>
      <c r="Q101" s="33"/>
      <c r="R101" s="33"/>
    </row>
    <row r="102" spans="3:18" hidden="1">
      <c r="C102" s="52" t="s">
        <v>21</v>
      </c>
      <c r="D102" s="42">
        <v>3092280.3178400015</v>
      </c>
      <c r="E102" s="44">
        <f>D102/D108</f>
        <v>4.0433529915673561E-2</v>
      </c>
      <c r="F102" s="42">
        <v>3351596.0688399971</v>
      </c>
      <c r="G102" s="54">
        <f>F102/F108</f>
        <v>4.0825526243554636E-2</v>
      </c>
      <c r="H102" s="44">
        <f t="shared" si="27"/>
        <v>8.3859069795176655E-2</v>
      </c>
      <c r="I102" s="53">
        <v>3828193.0206599976</v>
      </c>
      <c r="J102" s="54">
        <f>I102/I108</f>
        <v>4.3948095076528873E-2</v>
      </c>
      <c r="K102" s="54">
        <f t="shared" si="28"/>
        <v>0.14219999726427446</v>
      </c>
      <c r="L102" s="67">
        <f t="shared" si="29"/>
        <v>0.11264721567750735</v>
      </c>
      <c r="P102" s="33"/>
      <c r="Q102" s="33"/>
      <c r="R102" s="33"/>
    </row>
    <row r="103" spans="3:18" hidden="1">
      <c r="C103" s="52" t="s">
        <v>22</v>
      </c>
      <c r="D103" s="42">
        <v>492439.39910999982</v>
      </c>
      <c r="E103" s="44">
        <f>D103/D108</f>
        <v>6.438958027414096E-3</v>
      </c>
      <c r="F103" s="42">
        <v>1370256.5364899989</v>
      </c>
      <c r="G103" s="54">
        <f>F103/F108</f>
        <v>1.6690986336619116E-2</v>
      </c>
      <c r="H103" s="44">
        <f t="shared" si="27"/>
        <v>1.7825891652181034</v>
      </c>
      <c r="I103" s="53">
        <v>646336.76771000016</v>
      </c>
      <c r="J103" s="54">
        <f>I103/I108</f>
        <v>7.4200202459692713E-3</v>
      </c>
      <c r="K103" s="54">
        <f t="shared" si="28"/>
        <v>-0.52830966282734637</v>
      </c>
      <c r="L103" s="67">
        <f t="shared" si="29"/>
        <v>0.14565283640145554</v>
      </c>
      <c r="P103" s="33"/>
      <c r="Q103" s="33"/>
      <c r="R103" s="33"/>
    </row>
    <row r="104" spans="3:18" hidden="1">
      <c r="C104" s="52" t="s">
        <v>23</v>
      </c>
      <c r="D104" s="42">
        <v>232398.83574000001</v>
      </c>
      <c r="E104" s="44">
        <f>D104/D108</f>
        <v>3.0387624378842596E-3</v>
      </c>
      <c r="F104" s="42">
        <v>99739.406870000035</v>
      </c>
      <c r="G104" s="54">
        <f>F104/F108</f>
        <v>1.2149178149910734E-3</v>
      </c>
      <c r="H104" s="44">
        <f t="shared" si="27"/>
        <v>-0.57082656394378362</v>
      </c>
      <c r="I104" s="53">
        <v>965408.13415000006</v>
      </c>
      <c r="J104" s="54">
        <f>I104/I108</f>
        <v>1.1082996138988778E-2</v>
      </c>
      <c r="K104" s="54">
        <f t="shared" si="28"/>
        <v>8.6793049452189877</v>
      </c>
      <c r="L104" s="67">
        <f t="shared" si="29"/>
        <v>1.0381610736091398</v>
      </c>
      <c r="P104" s="33"/>
      <c r="Q104" s="33"/>
      <c r="R104" s="33"/>
    </row>
    <row r="105" spans="3:18" hidden="1">
      <c r="C105" s="52" t="s">
        <v>24</v>
      </c>
      <c r="D105" s="42">
        <v>300158.74412999977</v>
      </c>
      <c r="E105" s="44">
        <f>D105/D108</f>
        <v>3.9247662930858868E-3</v>
      </c>
      <c r="F105" s="42">
        <v>335081.13433000009</v>
      </c>
      <c r="G105" s="54">
        <f>F105/F108</f>
        <v>4.0815967563907962E-3</v>
      </c>
      <c r="H105" s="44">
        <f t="shared" si="27"/>
        <v>0.11634640297160659</v>
      </c>
      <c r="I105" s="53">
        <v>349998.24335999973</v>
      </c>
      <c r="J105" s="54">
        <f>I105/I108</f>
        <v>4.018019988227102E-3</v>
      </c>
      <c r="K105" s="54">
        <f t="shared" si="28"/>
        <v>4.4517901790641412E-2</v>
      </c>
      <c r="L105" s="67">
        <f t="shared" si="29"/>
        <v>7.9835081159818744E-2</v>
      </c>
      <c r="P105" s="33"/>
      <c r="Q105" s="33"/>
      <c r="R105" s="33"/>
    </row>
    <row r="106" spans="3:18" hidden="1">
      <c r="C106" s="52" t="s">
        <v>25</v>
      </c>
      <c r="D106" s="42">
        <v>85811.429610000094</v>
      </c>
      <c r="E106" s="44">
        <f>D106/D108</f>
        <v>1.1220389646519036E-3</v>
      </c>
      <c r="F106" s="42">
        <v>95888.717550000059</v>
      </c>
      <c r="G106" s="54">
        <f>F106/F108</f>
        <v>1.1680128733869842E-3</v>
      </c>
      <c r="H106" s="44">
        <f t="shared" si="27"/>
        <v>0.11743526457722142</v>
      </c>
      <c r="I106" s="53">
        <v>94840.958520000015</v>
      </c>
      <c r="J106" s="54">
        <f>I106/I108</f>
        <v>1.0887850846840257E-3</v>
      </c>
      <c r="K106" s="54">
        <f t="shared" si="28"/>
        <v>-1.0926822850182538E-2</v>
      </c>
      <c r="L106" s="67">
        <f t="shared" si="29"/>
        <v>5.1296935881884442E-2</v>
      </c>
      <c r="P106" s="33"/>
      <c r="Q106" s="33"/>
      <c r="R106" s="33"/>
    </row>
    <row r="107" spans="3:18" hidden="1">
      <c r="C107" s="52" t="s">
        <v>26</v>
      </c>
      <c r="D107" s="42">
        <v>13993.698170000003</v>
      </c>
      <c r="E107" s="44">
        <f>D107/D108</f>
        <v>1.8297649482917203E-4</v>
      </c>
      <c r="F107" s="42">
        <v>17076.452259999995</v>
      </c>
      <c r="G107" s="54">
        <f>F107/F108</f>
        <v>2.0800691239882208E-4</v>
      </c>
      <c r="H107" s="44">
        <f t="shared" si="27"/>
        <v>0.22029588265729982</v>
      </c>
      <c r="I107" s="53">
        <v>16605.337600000003</v>
      </c>
      <c r="J107" s="54">
        <f>I107/I108</f>
        <v>1.9063118073833272E-4</v>
      </c>
      <c r="K107" s="54">
        <f t="shared" si="28"/>
        <v>-2.758855603183652E-2</v>
      </c>
      <c r="L107" s="67">
        <f t="shared" si="29"/>
        <v>8.932533309530144E-2</v>
      </c>
      <c r="P107" s="33"/>
      <c r="Q107" s="33"/>
      <c r="R107" s="33"/>
    </row>
    <row r="108" spans="3:18">
      <c r="C108" s="50" t="s">
        <v>27</v>
      </c>
      <c r="D108" s="40">
        <f>SUM(D100:D107)</f>
        <v>76478119.132539973</v>
      </c>
      <c r="E108" s="45">
        <f>D108/D115</f>
        <v>0.92390758962719821</v>
      </c>
      <c r="F108" s="40">
        <f>SUM(F100:F107)</f>
        <v>82095599.91573</v>
      </c>
      <c r="G108" s="35">
        <f>F108/F115</f>
        <v>0.92612891600981584</v>
      </c>
      <c r="H108" s="45">
        <f t="shared" si="27"/>
        <v>7.3452130451256092E-2</v>
      </c>
      <c r="I108" s="34">
        <f>SUM(I100:I107)</f>
        <v>87107143.415289924</v>
      </c>
      <c r="J108" s="35">
        <f>I108/I115</f>
        <v>0.92392874765377386</v>
      </c>
      <c r="K108" s="35">
        <f t="shared" si="28"/>
        <v>6.1045214417145388E-2</v>
      </c>
      <c r="L108" s="69">
        <f t="shared" si="29"/>
        <v>6.7230643263767265E-2</v>
      </c>
      <c r="O108" s="90" t="s">
        <v>34</v>
      </c>
      <c r="P108" s="94">
        <f>D123</f>
        <v>33370480.758089997</v>
      </c>
      <c r="Q108" s="94">
        <f>F123</f>
        <v>32195372.385809999</v>
      </c>
      <c r="R108" s="94">
        <f>I123</f>
        <v>33345545.294820003</v>
      </c>
    </row>
    <row r="109" spans="3:18" hidden="1">
      <c r="C109" s="50" t="s">
        <v>28</v>
      </c>
      <c r="D109" s="40"/>
      <c r="E109" s="41"/>
      <c r="F109" s="40"/>
      <c r="G109" s="34"/>
      <c r="H109" s="41"/>
      <c r="I109" s="34"/>
      <c r="J109" s="51"/>
      <c r="K109" s="51"/>
      <c r="L109" s="67"/>
      <c r="P109" s="33"/>
      <c r="Q109" s="33"/>
      <c r="R109" s="33"/>
    </row>
    <row r="110" spans="3:18" hidden="1">
      <c r="C110" s="52" t="s">
        <v>24</v>
      </c>
      <c r="D110" s="42">
        <v>1991296.6693899992</v>
      </c>
      <c r="E110" s="44">
        <f>D110/D114</f>
        <v>0.31614474119790192</v>
      </c>
      <c r="F110" s="42">
        <v>2104088.2470200025</v>
      </c>
      <c r="G110" s="54">
        <f>F110/F114</f>
        <v>0.32132242942519029</v>
      </c>
      <c r="H110" s="44">
        <f t="shared" ref="H110:H115" si="30">(F110/D110)-1</f>
        <v>5.6642277046822453E-2</v>
      </c>
      <c r="I110" s="53">
        <v>2226714.9391699964</v>
      </c>
      <c r="J110" s="54">
        <f>I110/I114</f>
        <v>0.31047652238762591</v>
      </c>
      <c r="K110" s="54">
        <f t="shared" ref="K110:K115" si="31">(I110/F110)-1</f>
        <v>5.8280203942809417E-2</v>
      </c>
      <c r="L110" s="67">
        <f t="shared" ref="L110:L115" si="32">((I110/D110)^(1/2)-1)</f>
        <v>5.7460923366771999E-2</v>
      </c>
      <c r="P110" s="33"/>
      <c r="Q110" s="33"/>
      <c r="R110" s="33"/>
    </row>
    <row r="111" spans="3:18" hidden="1">
      <c r="C111" s="52" t="s">
        <v>29</v>
      </c>
      <c r="D111" s="42">
        <v>1698628.1278800007</v>
      </c>
      <c r="E111" s="44">
        <f>D111/D114</f>
        <v>0.2696797308683313</v>
      </c>
      <c r="F111" s="42">
        <v>1764613.8766599991</v>
      </c>
      <c r="G111" s="54">
        <f>F111/F114</f>
        <v>0.26948015067754127</v>
      </c>
      <c r="H111" s="44">
        <f t="shared" si="30"/>
        <v>3.8846494825417022E-2</v>
      </c>
      <c r="I111" s="53">
        <v>1816791.5444199969</v>
      </c>
      <c r="J111" s="54">
        <f>I111/I114</f>
        <v>0.25331986178034133</v>
      </c>
      <c r="K111" s="54">
        <f t="shared" si="31"/>
        <v>2.9568886684013806E-2</v>
      </c>
      <c r="L111" s="67">
        <f t="shared" si="32"/>
        <v>3.4197287326259929E-2</v>
      </c>
      <c r="P111" s="33"/>
      <c r="Q111" s="33"/>
      <c r="R111" s="33"/>
    </row>
    <row r="112" spans="3:18" hidden="1">
      <c r="C112" s="52" t="s">
        <v>30</v>
      </c>
      <c r="D112" s="42">
        <v>1558212.6376499999</v>
      </c>
      <c r="E112" s="44">
        <f>D112/D114</f>
        <v>0.24738691056620185</v>
      </c>
      <c r="F112" s="42">
        <v>1581460.1633900013</v>
      </c>
      <c r="G112" s="54">
        <f>F112/F114</f>
        <v>0.24151012794227292</v>
      </c>
      <c r="H112" s="44">
        <f t="shared" si="30"/>
        <v>1.4919353866274632E-2</v>
      </c>
      <c r="I112" s="53">
        <v>1884785.7369799998</v>
      </c>
      <c r="J112" s="54">
        <f>I112/I114</f>
        <v>0.26280046483250086</v>
      </c>
      <c r="K112" s="54">
        <f t="shared" si="31"/>
        <v>0.19180095750233317</v>
      </c>
      <c r="L112" s="67">
        <f t="shared" si="32"/>
        <v>9.9809918906660577E-2</v>
      </c>
      <c r="P112" s="33"/>
      <c r="Q112" s="33"/>
      <c r="R112" s="33"/>
    </row>
    <row r="113" spans="3:18" hidden="1">
      <c r="C113" s="52" t="s">
        <v>31</v>
      </c>
      <c r="D113" s="42">
        <v>1050549.2420899998</v>
      </c>
      <c r="E113" s="44">
        <f>D113/D114</f>
        <v>0.16678861736756492</v>
      </c>
      <c r="F113" s="42">
        <v>1098052.3856000011</v>
      </c>
      <c r="G113" s="54">
        <f>F113/F114</f>
        <v>0.16768729195499565</v>
      </c>
      <c r="H113" s="44">
        <f t="shared" si="30"/>
        <v>4.5217436372136932E-2</v>
      </c>
      <c r="I113" s="53">
        <v>1243634.7323799995</v>
      </c>
      <c r="J113" s="54">
        <f>I113/I114</f>
        <v>0.17340315099953177</v>
      </c>
      <c r="K113" s="54">
        <f t="shared" si="31"/>
        <v>0.13258233276406828</v>
      </c>
      <c r="L113" s="67">
        <f t="shared" si="32"/>
        <v>8.8023346409457304E-2</v>
      </c>
      <c r="O113" t="s">
        <v>34</v>
      </c>
      <c r="P113" s="33"/>
      <c r="Q113" s="33"/>
      <c r="R113" s="33"/>
    </row>
    <row r="114" spans="3:18" hidden="1">
      <c r="C114" s="50" t="s">
        <v>32</v>
      </c>
      <c r="D114" s="40">
        <f>SUM(D110:D113)</f>
        <v>6298686.6770099998</v>
      </c>
      <c r="E114" s="45">
        <f>D114/D115</f>
        <v>7.6092410372801789E-2</v>
      </c>
      <c r="F114" s="40">
        <f>SUM(F110:F113)</f>
        <v>6548214.672670003</v>
      </c>
      <c r="G114" s="35">
        <f>F114/F115</f>
        <v>7.3871083990184092E-2</v>
      </c>
      <c r="H114" s="45">
        <f t="shared" si="30"/>
        <v>3.9615876841559983E-2</v>
      </c>
      <c r="I114" s="34">
        <f>SUM(I110:I113)</f>
        <v>7171926.9529499933</v>
      </c>
      <c r="J114" s="35">
        <f>I114/I115</f>
        <v>7.6071252346226179E-2</v>
      </c>
      <c r="K114" s="35">
        <f t="shared" si="31"/>
        <v>9.5249210885396174E-2</v>
      </c>
      <c r="L114" s="69">
        <f t="shared" si="32"/>
        <v>6.7070039282636662E-2</v>
      </c>
      <c r="P114" s="33"/>
      <c r="Q114" s="33"/>
      <c r="R114" s="33"/>
    </row>
    <row r="115" spans="3:18" hidden="1">
      <c r="C115" s="79" t="s">
        <v>33</v>
      </c>
      <c r="D115" s="80">
        <f>SUM(D108,D114)</f>
        <v>82776805.809549972</v>
      </c>
      <c r="E115" s="81">
        <f>D115/D183</f>
        <v>0.30917086302585317</v>
      </c>
      <c r="F115" s="80">
        <f>SUM(F108,F114)</f>
        <v>88643814.588400006</v>
      </c>
      <c r="G115" s="82">
        <f>F115/F183</f>
        <v>0.31846348538382563</v>
      </c>
      <c r="H115" s="81">
        <f t="shared" si="30"/>
        <v>7.0877448356108985E-2</v>
      </c>
      <c r="I115" s="83">
        <f>SUM(I108,I114)</f>
        <v>94279070.368239909</v>
      </c>
      <c r="J115" s="82">
        <f>I115/I183</f>
        <v>0.3287444782824821</v>
      </c>
      <c r="K115" s="82">
        <f t="shared" si="31"/>
        <v>6.3571900713051299E-2</v>
      </c>
      <c r="L115" s="84">
        <f t="shared" si="32"/>
        <v>6.721842336929762E-2</v>
      </c>
      <c r="P115" s="33"/>
      <c r="Q115" s="33"/>
      <c r="R115" s="33"/>
    </row>
    <row r="116" spans="3:18" hidden="1">
      <c r="C116" s="55"/>
      <c r="D116" s="40"/>
      <c r="E116" s="45"/>
      <c r="F116" s="40"/>
      <c r="G116" s="35"/>
      <c r="H116" s="45"/>
      <c r="I116" s="34"/>
      <c r="J116" s="35"/>
      <c r="K116" s="35"/>
      <c r="L116" s="67"/>
      <c r="P116" s="33"/>
      <c r="Q116" s="33"/>
      <c r="R116" s="33"/>
    </row>
    <row r="117" spans="3:18">
      <c r="C117" s="62" t="s">
        <v>34</v>
      </c>
      <c r="D117" s="40"/>
      <c r="E117" s="41"/>
      <c r="F117" s="40"/>
      <c r="G117" s="34"/>
      <c r="H117" s="41"/>
      <c r="I117" s="34"/>
      <c r="J117" s="51"/>
      <c r="K117" s="51"/>
      <c r="L117" s="67"/>
      <c r="O117" s="89" t="s">
        <v>42</v>
      </c>
      <c r="P117" s="94">
        <f>D143</f>
        <v>9721331.5329100005</v>
      </c>
      <c r="Q117" s="94">
        <f>F143</f>
        <v>8970362.6448399983</v>
      </c>
      <c r="R117" s="94">
        <f>I143</f>
        <v>8915523.0933299996</v>
      </c>
    </row>
    <row r="118" spans="3:18" hidden="1">
      <c r="C118" s="50" t="s">
        <v>17</v>
      </c>
      <c r="D118" s="40"/>
      <c r="E118" s="41"/>
      <c r="F118" s="40"/>
      <c r="G118" s="34"/>
      <c r="H118" s="41"/>
      <c r="I118" s="34"/>
      <c r="J118" s="51"/>
      <c r="K118" s="51"/>
      <c r="L118" s="67"/>
      <c r="P118" s="33"/>
      <c r="Q118" s="33"/>
      <c r="R118" s="33"/>
    </row>
    <row r="119" spans="3:18" hidden="1">
      <c r="C119" s="52" t="s">
        <v>35</v>
      </c>
      <c r="D119" s="42">
        <v>32694308.813909996</v>
      </c>
      <c r="E119" s="44">
        <f>D119/D123</f>
        <v>0.97973742275151143</v>
      </c>
      <c r="F119" s="42">
        <v>31519866.519349996</v>
      </c>
      <c r="G119" s="54">
        <f>F119/F123</f>
        <v>0.9790185415976822</v>
      </c>
      <c r="H119" s="44">
        <f>(F119/D119)-1</f>
        <v>-3.5921918436774725E-2</v>
      </c>
      <c r="I119" s="53">
        <v>32621603.602420002</v>
      </c>
      <c r="J119" s="54">
        <f>I119/I123</f>
        <v>0.97828970298732942</v>
      </c>
      <c r="K119" s="54">
        <f>(I119/F119)-1</f>
        <v>3.4953735682657472E-2</v>
      </c>
      <c r="L119" s="67">
        <f>((I119/D119)^(1/2)-1)</f>
        <v>-1.1125128405953255E-3</v>
      </c>
      <c r="P119" s="33"/>
      <c r="Q119" s="33"/>
      <c r="R119" s="33"/>
    </row>
    <row r="120" spans="3:18" hidden="1">
      <c r="C120" s="52" t="s">
        <v>24</v>
      </c>
      <c r="D120" s="42">
        <v>419771.50536000007</v>
      </c>
      <c r="E120" s="44">
        <f>D120/D123</f>
        <v>1.2579126695926758E-2</v>
      </c>
      <c r="F120" s="42">
        <v>410868.43241000007</v>
      </c>
      <c r="G120" s="54">
        <f>F120/F123</f>
        <v>1.2761723252845148E-2</v>
      </c>
      <c r="H120" s="44">
        <f>(F120/D120)-1</f>
        <v>-2.1209331353648331E-2</v>
      </c>
      <c r="I120" s="53">
        <v>426151.87278000003</v>
      </c>
      <c r="J120" s="54">
        <f>I120/I123</f>
        <v>1.2779874163467339E-2</v>
      </c>
      <c r="K120" s="54">
        <f>(I120/F120)-1</f>
        <v>3.7197893934934445E-2</v>
      </c>
      <c r="L120" s="67">
        <f>((I120/D120)^(1/2)-1)</f>
        <v>7.571148913644965E-3</v>
      </c>
      <c r="P120" s="33"/>
      <c r="Q120" s="33"/>
      <c r="R120" s="33"/>
    </row>
    <row r="121" spans="3:18" hidden="1">
      <c r="C121" s="52" t="s">
        <v>36</v>
      </c>
      <c r="D121" s="42">
        <v>156546.89431999999</v>
      </c>
      <c r="E121" s="44">
        <f>D121/D123</f>
        <v>4.6911788731736617E-3</v>
      </c>
      <c r="F121" s="42">
        <v>174531.81113999998</v>
      </c>
      <c r="G121" s="54">
        <f>F121/F123</f>
        <v>5.421021662632617E-3</v>
      </c>
      <c r="H121" s="44">
        <f>(F121/D121)-1</f>
        <v>0.11488517161660661</v>
      </c>
      <c r="I121" s="53">
        <v>203175.89612000014</v>
      </c>
      <c r="J121" s="54">
        <f>I121/I123</f>
        <v>6.0930446428045697E-3</v>
      </c>
      <c r="K121" s="54">
        <f>(I121/F121)-1</f>
        <v>0.16411956532682415</v>
      </c>
      <c r="L121" s="67">
        <f>((I121/D121)^(1/2)-1)</f>
        <v>0.13923642909259448</v>
      </c>
      <c r="P121" s="33"/>
      <c r="Q121" s="33"/>
      <c r="R121" s="33"/>
    </row>
    <row r="122" spans="3:18" hidden="1">
      <c r="C122" s="52" t="s">
        <v>37</v>
      </c>
      <c r="D122" s="42">
        <v>99853.544499999975</v>
      </c>
      <c r="E122" s="44">
        <f>D122/D123</f>
        <v>2.9922716793881524E-3</v>
      </c>
      <c r="F122" s="42">
        <v>90105.622909999991</v>
      </c>
      <c r="G122" s="54">
        <f>F122/F123</f>
        <v>2.7987134868399204E-3</v>
      </c>
      <c r="H122" s="44">
        <f>(F122/D122)-1</f>
        <v>-9.7622188964959444E-2</v>
      </c>
      <c r="I122" s="53">
        <v>94613.923499999961</v>
      </c>
      <c r="J122" s="54">
        <f>I122/I123</f>
        <v>2.8373782063986094E-3</v>
      </c>
      <c r="K122" s="54">
        <f>(I122/F122)-1</f>
        <v>5.0033510056336716E-2</v>
      </c>
      <c r="L122" s="67">
        <f>((I122/D122)^(1/2)-1)</f>
        <v>-2.6590045089902814E-2</v>
      </c>
      <c r="P122" s="33"/>
      <c r="Q122" s="33"/>
      <c r="R122" s="33"/>
    </row>
    <row r="123" spans="3:18">
      <c r="C123" s="50" t="s">
        <v>27</v>
      </c>
      <c r="D123" s="40">
        <f>SUM(D119:D122)</f>
        <v>33370480.758089997</v>
      </c>
      <c r="E123" s="44">
        <f>D123/D130</f>
        <v>0.59455610513565282</v>
      </c>
      <c r="F123" s="40">
        <f>SUM(F119:F122)</f>
        <v>32195372.385809999</v>
      </c>
      <c r="G123" s="54">
        <f>F123/F130</f>
        <v>0.6007039396029753</v>
      </c>
      <c r="H123" s="44">
        <f>(F123/D123)-1</f>
        <v>-3.5214007877160003E-2</v>
      </c>
      <c r="I123" s="34">
        <f>SUM(I119:I122)</f>
        <v>33345545.294820003</v>
      </c>
      <c r="J123" s="54">
        <f>I123/I130</f>
        <v>0.60207044060469495</v>
      </c>
      <c r="K123" s="54">
        <f>(I123/F123)-1</f>
        <v>3.5724789737699769E-2</v>
      </c>
      <c r="L123" s="69">
        <f>((I123/D123)^(1/2)-1)</f>
        <v>-3.7368540373727832E-4</v>
      </c>
      <c r="O123" s="89" t="s">
        <v>52</v>
      </c>
      <c r="P123" s="94">
        <f>D152</f>
        <v>4892055.7185300002</v>
      </c>
      <c r="Q123" s="94">
        <f>F152</f>
        <v>3994414.0624500006</v>
      </c>
      <c r="R123" s="94">
        <f>I152</f>
        <v>1618425.3648499998</v>
      </c>
    </row>
    <row r="124" spans="3:18" hidden="1">
      <c r="C124" s="50" t="s">
        <v>28</v>
      </c>
      <c r="D124" s="40"/>
      <c r="E124" s="41"/>
      <c r="F124" s="40"/>
      <c r="G124" s="34"/>
      <c r="H124" s="41"/>
      <c r="I124" s="34"/>
      <c r="J124" s="51"/>
      <c r="K124" s="51"/>
      <c r="L124" s="67"/>
      <c r="P124" s="33"/>
      <c r="Q124" s="33"/>
      <c r="R124" s="33"/>
    </row>
    <row r="125" spans="3:18" hidden="1">
      <c r="C125" s="52" t="s">
        <v>38</v>
      </c>
      <c r="D125" s="42">
        <v>21063074.971949983</v>
      </c>
      <c r="E125" s="44">
        <f>D125/$D$35</f>
        <v>0.92559582683977448</v>
      </c>
      <c r="F125" s="42">
        <v>19182971.004609957</v>
      </c>
      <c r="G125" s="54">
        <f>F125/$F$35</f>
        <v>0.89637115488452468</v>
      </c>
      <c r="H125" s="44">
        <f t="shared" ref="H125:H130" si="33">(F125/D125)-1</f>
        <v>-8.9260659701576817E-2</v>
      </c>
      <c r="I125" s="53">
        <v>19573053.700899947</v>
      </c>
      <c r="J125" s="54">
        <f>I125/$I$35</f>
        <v>0.88809999648520555</v>
      </c>
      <c r="K125" s="54">
        <f t="shared" ref="K125:K130" si="34">(I125/F125)-1</f>
        <v>2.0334842616206217E-2</v>
      </c>
      <c r="L125" s="67">
        <f t="shared" ref="L125:L130" si="35">((I125/D125)^(1/2)-1)</f>
        <v>-3.6019148816855862E-2</v>
      </c>
      <c r="P125" s="33"/>
      <c r="Q125" s="33"/>
      <c r="R125" s="33"/>
    </row>
    <row r="126" spans="3:18" hidden="1">
      <c r="C126" s="52" t="s">
        <v>24</v>
      </c>
      <c r="D126" s="42">
        <v>1135096.9408999984</v>
      </c>
      <c r="E126" s="44">
        <f>D126/$D$35</f>
        <v>4.9880703219011807E-2</v>
      </c>
      <c r="F126" s="42">
        <v>1250939.6843000022</v>
      </c>
      <c r="G126" s="54">
        <f>F126/$F$35</f>
        <v>5.8453210883622188E-2</v>
      </c>
      <c r="H126" s="44">
        <f t="shared" si="33"/>
        <v>0.10205537450233471</v>
      </c>
      <c r="I126" s="53">
        <v>1699356.0305600017</v>
      </c>
      <c r="J126" s="54">
        <f>I126/$I$35</f>
        <v>7.7105908348785612E-2</v>
      </c>
      <c r="K126" s="54">
        <f t="shared" si="34"/>
        <v>0.3584636029121766</v>
      </c>
      <c r="L126" s="67">
        <f t="shared" si="35"/>
        <v>0.22356124270719269</v>
      </c>
      <c r="O126" t="s">
        <v>42</v>
      </c>
      <c r="P126" s="33"/>
      <c r="Q126" s="33"/>
      <c r="R126" s="33"/>
    </row>
    <row r="127" spans="3:18" hidden="1">
      <c r="C127" s="52" t="s">
        <v>39</v>
      </c>
      <c r="D127" s="42">
        <v>357910.94898999995</v>
      </c>
      <c r="E127" s="44">
        <f>D127/$D$35</f>
        <v>1.5728039766585798E-2</v>
      </c>
      <c r="F127" s="42">
        <v>577453.87196999998</v>
      </c>
      <c r="G127" s="54">
        <f>F127/$F$35</f>
        <v>2.6982942005484921E-2</v>
      </c>
      <c r="H127" s="44">
        <f t="shared" si="33"/>
        <v>0.61340096915038522</v>
      </c>
      <c r="I127" s="53">
        <v>476402.3896600001</v>
      </c>
      <c r="J127" s="54">
        <f>I127/$I$35</f>
        <v>2.1616093587028592E-2</v>
      </c>
      <c r="K127" s="54">
        <f t="shared" si="34"/>
        <v>-0.17499489953242486</v>
      </c>
      <c r="L127" s="67">
        <f t="shared" si="35"/>
        <v>0.15371748216294123</v>
      </c>
      <c r="P127" s="33"/>
      <c r="Q127" s="33"/>
      <c r="R127" s="33"/>
    </row>
    <row r="128" spans="3:18" hidden="1">
      <c r="C128" s="52" t="s">
        <v>40</v>
      </c>
      <c r="D128" s="42">
        <v>200150.86477999992</v>
      </c>
      <c r="E128" s="44">
        <f>D128/$D$35</f>
        <v>8.795430174627963E-3</v>
      </c>
      <c r="F128" s="42">
        <v>389336.36537999997</v>
      </c>
      <c r="G128" s="54">
        <f>F128/$F$35</f>
        <v>1.8192692226368185E-2</v>
      </c>
      <c r="H128" s="44">
        <f t="shared" si="33"/>
        <v>0.94521450510817084</v>
      </c>
      <c r="I128" s="53">
        <v>290433.20977000007</v>
      </c>
      <c r="J128" s="54">
        <f>I128/$I$35</f>
        <v>1.3178001578980213E-2</v>
      </c>
      <c r="K128" s="54">
        <f t="shared" si="34"/>
        <v>-0.25403009943206423</v>
      </c>
      <c r="L128" s="67">
        <f t="shared" si="35"/>
        <v>0.20460427981924778</v>
      </c>
      <c r="P128" s="33"/>
      <c r="Q128" s="33"/>
      <c r="R128" s="33"/>
    </row>
    <row r="129" spans="3:18" hidden="1">
      <c r="C129" s="50" t="s">
        <v>32</v>
      </c>
      <c r="D129" s="40">
        <f>SUM(D125:D128)</f>
        <v>22756233.726619981</v>
      </c>
      <c r="E129" s="45">
        <f>D129/D130</f>
        <v>0.40544389486434712</v>
      </c>
      <c r="F129" s="40">
        <f>SUM(F125:F128)</f>
        <v>21400700.926259961</v>
      </c>
      <c r="G129" s="35">
        <f>F129/F130</f>
        <v>0.39929606039703436</v>
      </c>
      <c r="H129" s="45">
        <f t="shared" si="33"/>
        <v>-5.9567537257904535E-2</v>
      </c>
      <c r="I129" s="34">
        <f>SUM(I125:I128)</f>
        <v>22039245.330889951</v>
      </c>
      <c r="J129" s="35">
        <f>I129/I130</f>
        <v>0.39792955939530406</v>
      </c>
      <c r="K129" s="35">
        <f t="shared" si="34"/>
        <v>2.9837546294871897E-2</v>
      </c>
      <c r="L129" s="69">
        <f t="shared" si="35"/>
        <v>-1.5879753339886227E-2</v>
      </c>
      <c r="P129" s="33"/>
      <c r="Q129" s="33"/>
      <c r="R129" s="33"/>
    </row>
    <row r="130" spans="3:18" hidden="1">
      <c r="C130" s="85" t="s">
        <v>41</v>
      </c>
      <c r="D130" s="80">
        <f>SUM(D123,D129)</f>
        <v>56126714.484709978</v>
      </c>
      <c r="E130" s="81">
        <f>D130/D183</f>
        <v>0.209632935051493</v>
      </c>
      <c r="F130" s="80">
        <v>53596073.312069438</v>
      </c>
      <c r="G130" s="82">
        <f>F130/F183</f>
        <v>0.19255029117488198</v>
      </c>
      <c r="H130" s="81">
        <f t="shared" si="33"/>
        <v>-4.5087997682991654E-2</v>
      </c>
      <c r="I130" s="83">
        <v>55384790.625710011</v>
      </c>
      <c r="J130" s="82">
        <f>I130/I183</f>
        <v>0.19312286415126917</v>
      </c>
      <c r="K130" s="82">
        <f t="shared" si="34"/>
        <v>3.3374036624391312E-2</v>
      </c>
      <c r="L130" s="84">
        <f t="shared" si="35"/>
        <v>-6.6313521882185311E-3</v>
      </c>
      <c r="P130" s="33"/>
      <c r="Q130" s="33"/>
      <c r="R130" s="33"/>
    </row>
    <row r="131" spans="3:18" hidden="1">
      <c r="C131" s="55"/>
      <c r="D131" s="40"/>
      <c r="E131" s="45"/>
      <c r="F131" s="40"/>
      <c r="G131" s="35"/>
      <c r="H131" s="45"/>
      <c r="I131" s="34"/>
      <c r="J131" s="35"/>
      <c r="K131" s="35"/>
      <c r="L131" s="67"/>
      <c r="P131" s="33"/>
      <c r="Q131" s="33"/>
      <c r="R131" s="33"/>
    </row>
    <row r="132" spans="3:18">
      <c r="C132" s="62" t="s">
        <v>42</v>
      </c>
      <c r="D132" s="40"/>
      <c r="E132" s="41"/>
      <c r="F132" s="40"/>
      <c r="G132" s="34"/>
      <c r="H132" s="41"/>
      <c r="I132" s="34"/>
      <c r="J132" s="51"/>
      <c r="K132" s="51"/>
      <c r="L132" s="67"/>
      <c r="O132" s="89" t="s">
        <v>58</v>
      </c>
      <c r="P132" s="94">
        <f>D164</f>
        <v>54676261.026290022</v>
      </c>
      <c r="Q132" s="94">
        <f>F164</f>
        <v>59196429.713659994</v>
      </c>
      <c r="R132" s="94">
        <f>I164</f>
        <v>63891224.176630013</v>
      </c>
    </row>
    <row r="133" spans="3:18" hidden="1">
      <c r="C133" s="50" t="s">
        <v>17</v>
      </c>
      <c r="D133" s="40"/>
      <c r="E133" s="41"/>
      <c r="F133" s="40"/>
      <c r="G133" s="34"/>
      <c r="H133" s="41"/>
      <c r="I133" s="34"/>
      <c r="J133" s="51"/>
      <c r="K133" s="51"/>
      <c r="L133" s="67"/>
      <c r="P133" s="33"/>
      <c r="Q133" s="33"/>
      <c r="R133" s="33"/>
    </row>
    <row r="134" spans="3:18" hidden="1">
      <c r="C134" s="52" t="s">
        <v>43</v>
      </c>
      <c r="D134" s="42">
        <v>6152173.0854900004</v>
      </c>
      <c r="E134" s="44">
        <f>D134/$D$49</f>
        <v>0.63285292397063209</v>
      </c>
      <c r="F134" s="42">
        <v>5364511.3071999997</v>
      </c>
      <c r="G134" s="54">
        <f t="shared" ref="G134:G142" si="36">F134/$F$49</f>
        <v>0.59802613557499995</v>
      </c>
      <c r="H134" s="44">
        <f t="shared" ref="H134:H143" si="37">(F134/D134)-1</f>
        <v>-0.12802984690851982</v>
      </c>
      <c r="I134" s="53">
        <v>5064328.4446200002</v>
      </c>
      <c r="J134" s="54">
        <f t="shared" ref="J134:J142" si="38">I134/$I$49</f>
        <v>0.56803491972431697</v>
      </c>
      <c r="K134" s="54">
        <f>(I134/F134)-1</f>
        <v>-5.5957168396142287E-2</v>
      </c>
      <c r="L134" s="67">
        <f t="shared" ref="L134:L143" si="39">((I134/D134)^(1/2)-1)</f>
        <v>-9.2708882222177658E-2</v>
      </c>
      <c r="P134" s="33"/>
      <c r="Q134" s="33"/>
      <c r="R134" s="33"/>
    </row>
    <row r="135" spans="3:18" hidden="1">
      <c r="C135" s="52" t="s">
        <v>44</v>
      </c>
      <c r="D135" s="42">
        <v>840453.42640000046</v>
      </c>
      <c r="E135" s="44">
        <f t="shared" ref="E135:E142" si="40">D135/$D$49</f>
        <v>8.6454558570992143E-2</v>
      </c>
      <c r="F135" s="42">
        <v>928400.81185000006</v>
      </c>
      <c r="G135" s="54">
        <f t="shared" si="36"/>
        <v>0.1034964637002766</v>
      </c>
      <c r="H135" s="44">
        <f t="shared" si="37"/>
        <v>0.10464278291625706</v>
      </c>
      <c r="I135" s="53">
        <v>942576.76615000016</v>
      </c>
      <c r="J135" s="54">
        <f t="shared" si="38"/>
        <v>0.10572310298373556</v>
      </c>
      <c r="K135" s="54">
        <f t="shared" ref="K135:K143" si="41">(I135/F135)-1</f>
        <v>1.5269217905736321E-2</v>
      </c>
      <c r="L135" s="67">
        <f t="shared" si="39"/>
        <v>5.9013604386933372E-2</v>
      </c>
      <c r="O135" t="s">
        <v>52</v>
      </c>
      <c r="P135" s="33"/>
      <c r="Q135" s="33"/>
      <c r="R135" s="33"/>
    </row>
    <row r="136" spans="3:18" hidden="1">
      <c r="C136" s="52" t="s">
        <v>45</v>
      </c>
      <c r="D136" s="42">
        <v>794190.8894199999</v>
      </c>
      <c r="E136" s="44">
        <f t="shared" si="40"/>
        <v>8.1695690218093545E-2</v>
      </c>
      <c r="F136" s="42">
        <v>875285.13922000013</v>
      </c>
      <c r="G136" s="54">
        <f t="shared" si="36"/>
        <v>9.7575223419031826E-2</v>
      </c>
      <c r="H136" s="44">
        <f t="shared" si="37"/>
        <v>0.10210926728109859</v>
      </c>
      <c r="I136" s="53">
        <v>1039906.94895</v>
      </c>
      <c r="J136" s="54">
        <f t="shared" si="38"/>
        <v>0.11664003761349562</v>
      </c>
      <c r="K136" s="54">
        <f t="shared" si="41"/>
        <v>0.1880779215293209</v>
      </c>
      <c r="L136" s="67">
        <f t="shared" si="39"/>
        <v>0.14428654084959436</v>
      </c>
      <c r="P136" s="33"/>
      <c r="Q136" s="33"/>
      <c r="R136" s="33"/>
    </row>
    <row r="137" spans="3:18" hidden="1">
      <c r="C137" s="52" t="s">
        <v>24</v>
      </c>
      <c r="D137" s="42">
        <v>634852.44036999962</v>
      </c>
      <c r="E137" s="44">
        <f t="shared" si="40"/>
        <v>6.5305090997134399E-2</v>
      </c>
      <c r="F137" s="42">
        <v>658487.65742000018</v>
      </c>
      <c r="G137" s="54">
        <f t="shared" si="36"/>
        <v>7.3407027507274805E-2</v>
      </c>
      <c r="H137" s="44">
        <f t="shared" si="37"/>
        <v>3.7229465537260475E-2</v>
      </c>
      <c r="I137" s="53">
        <v>664101.67584999977</v>
      </c>
      <c r="J137" s="54">
        <f t="shared" si="38"/>
        <v>7.448824582674643E-2</v>
      </c>
      <c r="K137" s="54">
        <f t="shared" si="41"/>
        <v>8.5256243860298841E-3</v>
      </c>
      <c r="L137" s="67">
        <f t="shared" si="39"/>
        <v>2.2776854627906351E-2</v>
      </c>
      <c r="P137" s="33"/>
      <c r="Q137" s="33"/>
      <c r="R137" s="33"/>
    </row>
    <row r="138" spans="3:18" hidden="1">
      <c r="C138" s="52" t="s">
        <v>46</v>
      </c>
      <c r="D138" s="42">
        <v>609554.94405000005</v>
      </c>
      <c r="E138" s="44">
        <f t="shared" si="40"/>
        <v>6.2702824400798399E-2</v>
      </c>
      <c r="F138" s="42">
        <v>429316.74533999991</v>
      </c>
      <c r="G138" s="54">
        <f t="shared" si="36"/>
        <v>4.7859463695924802E-2</v>
      </c>
      <c r="H138" s="44">
        <f t="shared" si="37"/>
        <v>-0.29568819098154298</v>
      </c>
      <c r="I138" s="53">
        <v>422956.31703999994</v>
      </c>
      <c r="J138" s="54">
        <f t="shared" si="38"/>
        <v>4.7440437606675899E-2</v>
      </c>
      <c r="K138" s="54">
        <f t="shared" si="41"/>
        <v>-1.4815234600184968E-2</v>
      </c>
      <c r="L138" s="67">
        <f t="shared" si="39"/>
        <v>-0.1670070442457704</v>
      </c>
      <c r="P138" s="33"/>
      <c r="Q138" s="33"/>
      <c r="R138" s="33"/>
    </row>
    <row r="139" spans="3:18" hidden="1">
      <c r="C139" s="52" t="s">
        <v>47</v>
      </c>
      <c r="D139" s="42">
        <v>370105.92069000017</v>
      </c>
      <c r="E139" s="44">
        <f t="shared" si="40"/>
        <v>3.8071525432196843E-2</v>
      </c>
      <c r="F139" s="42">
        <v>388774.71962999989</v>
      </c>
      <c r="G139" s="54">
        <f t="shared" si="36"/>
        <v>4.3339911107566416E-2</v>
      </c>
      <c r="H139" s="44">
        <f t="shared" si="37"/>
        <v>5.0441773277214441E-2</v>
      </c>
      <c r="I139" s="53">
        <v>441265.04877000011</v>
      </c>
      <c r="J139" s="54">
        <f t="shared" si="38"/>
        <v>4.9494016688726342E-2</v>
      </c>
      <c r="K139" s="54">
        <f t="shared" si="41"/>
        <v>0.13501476945300284</v>
      </c>
      <c r="L139" s="67">
        <f t="shared" si="39"/>
        <v>9.1909761436374859E-2</v>
      </c>
      <c r="P139" s="33"/>
      <c r="Q139" s="33"/>
      <c r="R139" s="33"/>
    </row>
    <row r="140" spans="3:18" hidden="1">
      <c r="C140" s="52" t="s">
        <v>48</v>
      </c>
      <c r="D140" s="42">
        <v>203654.54995999989</v>
      </c>
      <c r="E140" s="44">
        <f t="shared" si="40"/>
        <v>2.094924437774396E-2</v>
      </c>
      <c r="F140" s="42">
        <v>208477.03746000011</v>
      </c>
      <c r="G140" s="54">
        <f t="shared" si="36"/>
        <v>2.3240647643149846E-2</v>
      </c>
      <c r="H140" s="44">
        <f t="shared" si="37"/>
        <v>2.3679743472205361E-2</v>
      </c>
      <c r="I140" s="53">
        <v>219732.66184999989</v>
      </c>
      <c r="J140" s="54">
        <f t="shared" si="38"/>
        <v>2.4646076236893966E-2</v>
      </c>
      <c r="K140" s="54">
        <f t="shared" si="41"/>
        <v>5.3989756028451685E-2</v>
      </c>
      <c r="L140" s="67">
        <f t="shared" si="39"/>
        <v>3.8724199714985863E-2</v>
      </c>
      <c r="P140" s="33"/>
      <c r="Q140" s="33"/>
      <c r="R140" s="33"/>
    </row>
    <row r="141" spans="3:18" hidden="1">
      <c r="C141" s="52" t="s">
        <v>49</v>
      </c>
      <c r="D141" s="42">
        <v>74638.990099999952</v>
      </c>
      <c r="E141" s="44">
        <f t="shared" si="40"/>
        <v>7.6778566647296908E-3</v>
      </c>
      <c r="F141" s="42">
        <v>77043.584160000115</v>
      </c>
      <c r="G141" s="54">
        <f t="shared" si="36"/>
        <v>8.5886811058098894E-3</v>
      </c>
      <c r="H141" s="44">
        <f t="shared" si="37"/>
        <v>3.2216326303163179E-2</v>
      </c>
      <c r="I141" s="53">
        <v>80710.243849999955</v>
      </c>
      <c r="J141" s="54">
        <f t="shared" si="38"/>
        <v>9.0527771623834363E-3</v>
      </c>
      <c r="K141" s="54">
        <f t="shared" si="41"/>
        <v>4.7592018595411067E-2</v>
      </c>
      <c r="L141" s="67">
        <f t="shared" si="39"/>
        <v>3.9875754549104858E-2</v>
      </c>
      <c r="P141" s="33"/>
      <c r="Q141" s="33"/>
      <c r="R141" s="33"/>
    </row>
    <row r="142" spans="3:18" hidden="1">
      <c r="C142" s="52" t="s">
        <v>50</v>
      </c>
      <c r="D142" s="42">
        <v>41707.286430000036</v>
      </c>
      <c r="E142" s="44">
        <f t="shared" si="40"/>
        <v>4.2902853676789789E-3</v>
      </c>
      <c r="F142" s="42">
        <v>40065.64256</v>
      </c>
      <c r="G142" s="54">
        <f t="shared" si="36"/>
        <v>4.4664462459660841E-3</v>
      </c>
      <c r="H142" s="44">
        <f t="shared" si="37"/>
        <v>-3.9361080773147594E-2</v>
      </c>
      <c r="I142" s="53">
        <v>39944.986250000016</v>
      </c>
      <c r="J142" s="54">
        <f t="shared" si="38"/>
        <v>4.4803861570258501E-3</v>
      </c>
      <c r="K142" s="54">
        <f t="shared" si="41"/>
        <v>-3.0114657419831881E-3</v>
      </c>
      <c r="L142" s="67">
        <f t="shared" si="39"/>
        <v>-2.1355024520544053E-2</v>
      </c>
      <c r="P142" s="33"/>
      <c r="Q142" s="33"/>
      <c r="R142" s="33"/>
    </row>
    <row r="143" spans="3:18">
      <c r="C143" s="79" t="s">
        <v>51</v>
      </c>
      <c r="D143" s="80">
        <f>SUM(D134:D142)</f>
        <v>9721331.5329100005</v>
      </c>
      <c r="E143" s="81">
        <f>D143/D183</f>
        <v>3.6309113771619751E-2</v>
      </c>
      <c r="F143" s="80">
        <f>SUM(F134:F142)</f>
        <v>8970362.6448399983</v>
      </c>
      <c r="G143" s="82">
        <f>F143/F183</f>
        <v>3.2227098600136873E-2</v>
      </c>
      <c r="H143" s="81">
        <f t="shared" si="37"/>
        <v>-7.7249591326838063E-2</v>
      </c>
      <c r="I143" s="83">
        <f>SUM(I134:I142)</f>
        <v>8915523.0933299996</v>
      </c>
      <c r="J143" s="82">
        <f>I143/I183</f>
        <v>3.1087801104576259E-2</v>
      </c>
      <c r="K143" s="82">
        <f t="shared" si="41"/>
        <v>-6.1134152186750335E-3</v>
      </c>
      <c r="L143" s="84">
        <f t="shared" si="39"/>
        <v>-4.2341787336556691E-2</v>
      </c>
      <c r="O143" s="89" t="s">
        <v>73</v>
      </c>
      <c r="P143" s="94">
        <f>D182</f>
        <v>15106238.148529993</v>
      </c>
      <c r="Q143" s="94">
        <f>F182</f>
        <v>16619435.002279984</v>
      </c>
      <c r="R143" s="94">
        <f>I182</f>
        <v>15217592.663839994</v>
      </c>
    </row>
    <row r="144" spans="3:18" hidden="1">
      <c r="C144" s="55"/>
      <c r="D144" s="46"/>
      <c r="E144" s="47"/>
      <c r="F144" s="46"/>
      <c r="G144" s="36"/>
      <c r="H144" s="47"/>
      <c r="I144" s="36"/>
      <c r="J144" s="51"/>
      <c r="K144" s="51"/>
      <c r="L144" s="67"/>
      <c r="P144" s="33"/>
      <c r="Q144" s="33"/>
      <c r="R144" s="33"/>
    </row>
    <row r="145" spans="3:18" hidden="1">
      <c r="C145" s="62" t="s">
        <v>52</v>
      </c>
      <c r="D145" s="40"/>
      <c r="E145" s="41"/>
      <c r="F145" s="40"/>
      <c r="G145" s="34"/>
      <c r="H145" s="41"/>
      <c r="I145" s="34"/>
      <c r="J145" s="51"/>
      <c r="K145" s="51"/>
      <c r="L145" s="67"/>
      <c r="P145" s="33"/>
      <c r="Q145" s="33"/>
      <c r="R145" s="33"/>
    </row>
    <row r="146" spans="3:18" hidden="1">
      <c r="C146" s="50" t="s">
        <v>17</v>
      </c>
      <c r="D146" s="40"/>
      <c r="E146" s="41"/>
      <c r="F146" s="40"/>
      <c r="G146" s="34"/>
      <c r="H146" s="41"/>
      <c r="I146" s="34"/>
      <c r="J146" s="51"/>
      <c r="K146" s="51"/>
      <c r="L146" s="67"/>
      <c r="P146" s="33"/>
      <c r="Q146" s="33"/>
      <c r="R146" s="33"/>
    </row>
    <row r="147" spans="3:18" hidden="1">
      <c r="C147" s="52" t="s">
        <v>53</v>
      </c>
      <c r="D147" s="42">
        <v>3949055.8193800002</v>
      </c>
      <c r="E147" s="44">
        <f>D147/$D$58</f>
        <v>0.8072385202854232</v>
      </c>
      <c r="F147" s="42">
        <v>3200454.4175100001</v>
      </c>
      <c r="G147" s="54">
        <f>F147/$F$58</f>
        <v>0.80123251307276344</v>
      </c>
      <c r="H147" s="44">
        <f t="shared" ref="H147:H152" si="42">(F147/D147)-1</f>
        <v>-0.18956465446657833</v>
      </c>
      <c r="I147" s="53">
        <v>715967.18062</v>
      </c>
      <c r="J147" s="54">
        <f>I147/$I$58</f>
        <v>0.44238504670640644</v>
      </c>
      <c r="K147" s="54">
        <f t="shared" ref="K147:K152" si="43">(I147/F147)-1</f>
        <v>-0.77629202381297069</v>
      </c>
      <c r="L147" s="67">
        <f t="shared" ref="L147:L152" si="44">((I147/D147)^(1/2)-1)</f>
        <v>-0.57420562359312721</v>
      </c>
      <c r="P147" s="33"/>
      <c r="Q147" s="33"/>
      <c r="R147" s="33"/>
    </row>
    <row r="148" spans="3:18" hidden="1">
      <c r="C148" s="52" t="s">
        <v>54</v>
      </c>
      <c r="D148" s="42">
        <v>604411.19106999994</v>
      </c>
      <c r="E148" s="44">
        <f>D148/$D$58</f>
        <v>0.12354953129021551</v>
      </c>
      <c r="F148" s="42">
        <v>388446.89101999998</v>
      </c>
      <c r="G148" s="54">
        <f>F148/$F$58</f>
        <v>9.7247527408749285E-2</v>
      </c>
      <c r="H148" s="44">
        <f t="shared" si="42"/>
        <v>-0.3573135362826001</v>
      </c>
      <c r="I148" s="53">
        <v>555985.27353000001</v>
      </c>
      <c r="J148" s="54">
        <f>I148/$I$58</f>
        <v>0.34353470083035326</v>
      </c>
      <c r="K148" s="54">
        <f t="shared" si="43"/>
        <v>0.43130318811426394</v>
      </c>
      <c r="L148" s="67">
        <f t="shared" si="44"/>
        <v>-4.0896676850404878E-2</v>
      </c>
      <c r="P148" s="33"/>
      <c r="Q148" s="33"/>
      <c r="R148" s="33"/>
    </row>
    <row r="149" spans="3:18" hidden="1">
      <c r="C149" s="52" t="s">
        <v>24</v>
      </c>
      <c r="D149" s="42">
        <v>209452.36371000015</v>
      </c>
      <c r="E149" s="44">
        <f>D149/$D$58</f>
        <v>4.281479520289231E-2</v>
      </c>
      <c r="F149" s="42">
        <v>235003.3076400003</v>
      </c>
      <c r="G149" s="54">
        <f>F149/$F$58</f>
        <v>5.8832986256777658E-2</v>
      </c>
      <c r="H149" s="44">
        <f t="shared" si="42"/>
        <v>0.12198928423351196</v>
      </c>
      <c r="I149" s="53">
        <v>215265.01025999984</v>
      </c>
      <c r="J149" s="54">
        <f>I149/$I$58</f>
        <v>0.13300892023522581</v>
      </c>
      <c r="K149" s="54">
        <f t="shared" si="43"/>
        <v>-8.3991572621766708E-2</v>
      </c>
      <c r="L149" s="67">
        <f t="shared" si="44"/>
        <v>1.3780863789590869E-2</v>
      </c>
      <c r="P149" s="33"/>
      <c r="Q149" s="33"/>
      <c r="R149" s="33"/>
    </row>
    <row r="150" spans="3:18" hidden="1">
      <c r="C150" s="52" t="s">
        <v>55</v>
      </c>
      <c r="D150" s="42">
        <v>78524.318230000077</v>
      </c>
      <c r="E150" s="44">
        <f>D150/$D$58</f>
        <v>1.6051394903898526E-2</v>
      </c>
      <c r="F150" s="42">
        <v>85425.568139999916</v>
      </c>
      <c r="G150" s="54">
        <f>F150/$F$58</f>
        <v>2.1386257609859197E-2</v>
      </c>
      <c r="H150" s="44">
        <f t="shared" si="42"/>
        <v>8.7886785464164952E-2</v>
      </c>
      <c r="I150" s="53">
        <v>78058.754689999929</v>
      </c>
      <c r="J150" s="54">
        <f>I150/$I$58</f>
        <v>4.8231297151743929E-2</v>
      </c>
      <c r="K150" s="54">
        <f t="shared" si="43"/>
        <v>-8.6236633953980402E-2</v>
      </c>
      <c r="L150" s="67">
        <f t="shared" si="44"/>
        <v>-2.9688615882053071E-3</v>
      </c>
      <c r="P150" s="33"/>
      <c r="Q150" s="33"/>
      <c r="R150" s="33"/>
    </row>
    <row r="151" spans="3:18" hidden="1">
      <c r="C151" s="52" t="s">
        <v>56</v>
      </c>
      <c r="D151" s="42">
        <v>50612.026139999987</v>
      </c>
      <c r="E151" s="44">
        <f>D151/$D$58</f>
        <v>1.0345758317570482E-2</v>
      </c>
      <c r="F151" s="42">
        <v>85083.878139999986</v>
      </c>
      <c r="G151" s="54">
        <f>F151/$F$58</f>
        <v>2.1300715651850381E-2</v>
      </c>
      <c r="H151" s="44">
        <f t="shared" si="42"/>
        <v>0.68110001968002631</v>
      </c>
      <c r="I151" s="53">
        <v>53149.145750000018</v>
      </c>
      <c r="J151" s="54">
        <f>I151/$I$58</f>
        <v>3.2840035076270591E-2</v>
      </c>
      <c r="K151" s="54">
        <f t="shared" si="43"/>
        <v>-0.3753323554134832</v>
      </c>
      <c r="L151" s="67">
        <f t="shared" si="44"/>
        <v>2.4757917562908682E-2</v>
      </c>
      <c r="P151" s="33"/>
      <c r="Q151" s="33"/>
      <c r="R151" s="33"/>
    </row>
    <row r="152" spans="3:18">
      <c r="C152" s="79" t="s">
        <v>57</v>
      </c>
      <c r="D152" s="80">
        <f>SUM(D147:D151)</f>
        <v>4892055.7185300002</v>
      </c>
      <c r="E152" s="81">
        <f>D152/D183</f>
        <v>1.8271798164673628E-2</v>
      </c>
      <c r="F152" s="80">
        <f>SUM(F147:F151)</f>
        <v>3994414.0624500006</v>
      </c>
      <c r="G152" s="82">
        <f>F152/F183</f>
        <v>1.4350409335390424E-2</v>
      </c>
      <c r="H152" s="81">
        <f t="shared" si="42"/>
        <v>-0.18348966318595594</v>
      </c>
      <c r="I152" s="83">
        <f>SUM(I147:I151)</f>
        <v>1618425.3648499998</v>
      </c>
      <c r="J152" s="82">
        <f>I152/I183</f>
        <v>5.6433352612477788E-3</v>
      </c>
      <c r="K152" s="82">
        <f t="shared" si="43"/>
        <v>-0.59482784219487561</v>
      </c>
      <c r="L152" s="84">
        <f t="shared" si="44"/>
        <v>-0.4248241529435236</v>
      </c>
      <c r="O152" s="33" t="s">
        <v>85</v>
      </c>
      <c r="P152" s="94">
        <f>SUM(P98:P143)</f>
        <v>227614967.07497999</v>
      </c>
      <c r="Q152" s="94">
        <f>SUM(Q98:Q143)</f>
        <v>203071613.72477001</v>
      </c>
      <c r="R152" s="94">
        <f>SUM(R98:R143)</f>
        <v>210095454.00875992</v>
      </c>
    </row>
    <row r="153" spans="3:18" hidden="1">
      <c r="C153" s="55"/>
      <c r="D153" s="46"/>
      <c r="E153" s="47"/>
      <c r="F153" s="46"/>
      <c r="G153" s="36"/>
      <c r="H153" s="47"/>
      <c r="I153" s="36"/>
      <c r="J153" s="51"/>
      <c r="K153" s="51"/>
      <c r="L153" s="67"/>
    </row>
    <row r="154" spans="3:18">
      <c r="C154" s="62" t="s">
        <v>58</v>
      </c>
      <c r="D154" s="40"/>
      <c r="E154" s="41"/>
      <c r="F154" s="40"/>
      <c r="G154" s="34"/>
      <c r="H154" s="41"/>
      <c r="I154" s="34"/>
      <c r="J154" s="51"/>
      <c r="K154" s="51"/>
      <c r="L154" s="67"/>
    </row>
    <row r="155" spans="3:18" hidden="1">
      <c r="C155" s="50" t="s">
        <v>17</v>
      </c>
      <c r="D155" s="40"/>
      <c r="E155" s="41"/>
      <c r="F155" s="40"/>
      <c r="G155" s="34"/>
      <c r="H155" s="41"/>
      <c r="I155" s="34"/>
      <c r="J155" s="51"/>
      <c r="K155" s="51"/>
      <c r="L155" s="67"/>
    </row>
    <row r="156" spans="3:18" hidden="1">
      <c r="C156" s="52" t="s">
        <v>59</v>
      </c>
      <c r="D156" s="42">
        <v>27118369.565060008</v>
      </c>
      <c r="E156" s="44">
        <f t="shared" ref="E156:E163" si="45">D156/$D$70</f>
        <v>0.49598068807266588</v>
      </c>
      <c r="F156" s="42">
        <v>30067107.860529993</v>
      </c>
      <c r="G156" s="54">
        <f t="shared" ref="G156:G163" si="46">F156/$F$70</f>
        <v>0.50792096763213734</v>
      </c>
      <c r="H156" s="44">
        <f t="shared" ref="H156:H164" si="47">(F156/D156)-1</f>
        <v>0.10873582530084014</v>
      </c>
      <c r="I156" s="53">
        <v>33285865.427290007</v>
      </c>
      <c r="J156" s="54">
        <f t="shared" ref="J156:J163" si="48">I156/$I$70</f>
        <v>0.52097711158687166</v>
      </c>
      <c r="K156" s="54">
        <f>(I156/F156)-1</f>
        <v>0.10705245019543019</v>
      </c>
      <c r="L156" s="67">
        <f t="shared" ref="L156:L164" si="49">((I156/D156)^(1/2)-1)</f>
        <v>0.10789381802533193</v>
      </c>
    </row>
    <row r="157" spans="3:18" hidden="1">
      <c r="C157" s="52" t="s">
        <v>60</v>
      </c>
      <c r="D157" s="42">
        <v>14515157.714950003</v>
      </c>
      <c r="E157" s="44">
        <f t="shared" si="45"/>
        <v>0.26547458517638339</v>
      </c>
      <c r="F157" s="42">
        <v>15873692.77715</v>
      </c>
      <c r="G157" s="54">
        <f t="shared" si="46"/>
        <v>0.26815287431915902</v>
      </c>
      <c r="H157" s="44">
        <f t="shared" si="47"/>
        <v>9.3594233619711975E-2</v>
      </c>
      <c r="I157" s="53">
        <v>16560237.824610002</v>
      </c>
      <c r="J157" s="54">
        <f t="shared" si="48"/>
        <v>0.25919424831849391</v>
      </c>
      <c r="K157" s="54">
        <f t="shared" ref="K157:K164" si="50">(I157/F157)-1</f>
        <v>4.3250493574392257E-2</v>
      </c>
      <c r="L157" s="67">
        <f t="shared" si="49"/>
        <v>6.8125799704264134E-2</v>
      </c>
      <c r="O157" t="s">
        <v>58</v>
      </c>
    </row>
    <row r="158" spans="3:18" hidden="1">
      <c r="C158" s="52" t="s">
        <v>61</v>
      </c>
      <c r="D158" s="42">
        <v>12277572.084720004</v>
      </c>
      <c r="E158" s="44">
        <f t="shared" si="45"/>
        <v>0.22455032319815307</v>
      </c>
      <c r="F158" s="42">
        <v>12509757.669989996</v>
      </c>
      <c r="G158" s="54">
        <f t="shared" si="46"/>
        <v>0.21132621900511817</v>
      </c>
      <c r="H158" s="44">
        <f t="shared" si="47"/>
        <v>1.8911359971484742E-2</v>
      </c>
      <c r="I158" s="53">
        <v>13178117.560389999</v>
      </c>
      <c r="J158" s="54">
        <f t="shared" si="48"/>
        <v>0.20625864866759372</v>
      </c>
      <c r="K158" s="54">
        <f t="shared" si="50"/>
        <v>5.342708532263174E-2</v>
      </c>
      <c r="L158" s="67">
        <f t="shared" si="49"/>
        <v>3.6025493960877508E-2</v>
      </c>
    </row>
    <row r="159" spans="3:18" hidden="1">
      <c r="C159" s="52" t="s">
        <v>24</v>
      </c>
      <c r="D159" s="42">
        <v>407465.75787000003</v>
      </c>
      <c r="E159" s="44">
        <f t="shared" si="45"/>
        <v>7.4523339786178502E-3</v>
      </c>
      <c r="F159" s="42">
        <v>379808.92202999967</v>
      </c>
      <c r="G159" s="54">
        <f t="shared" si="46"/>
        <v>6.4160781970666056E-3</v>
      </c>
      <c r="H159" s="44">
        <f t="shared" si="47"/>
        <v>-6.787523934422024E-2</v>
      </c>
      <c r="I159" s="53">
        <v>412741.10929999978</v>
      </c>
      <c r="J159" s="54">
        <f t="shared" si="48"/>
        <v>6.4600594936005517E-3</v>
      </c>
      <c r="K159" s="54">
        <f t="shared" si="50"/>
        <v>8.6707250303611705E-2</v>
      </c>
      <c r="L159" s="67">
        <f t="shared" si="49"/>
        <v>6.4525500947147929E-3</v>
      </c>
    </row>
    <row r="160" spans="3:18" hidden="1">
      <c r="C160" s="52" t="s">
        <v>62</v>
      </c>
      <c r="D160" s="42">
        <v>166148.96095999994</v>
      </c>
      <c r="E160" s="44">
        <f t="shared" si="45"/>
        <v>3.0387769361206033E-3</v>
      </c>
      <c r="F160" s="42">
        <v>167718.53757999997</v>
      </c>
      <c r="G160" s="54">
        <f t="shared" si="46"/>
        <v>2.8332542754904988E-3</v>
      </c>
      <c r="H160" s="44">
        <f t="shared" si="47"/>
        <v>9.4468037051276266E-3</v>
      </c>
      <c r="I160" s="53">
        <v>178819.93981999997</v>
      </c>
      <c r="J160" s="54">
        <f t="shared" si="48"/>
        <v>2.7988184938458E-3</v>
      </c>
      <c r="K160" s="54">
        <f t="shared" si="50"/>
        <v>6.6190669201994012E-2</v>
      </c>
      <c r="L160" s="67">
        <f t="shared" si="49"/>
        <v>3.7430847414025914E-2</v>
      </c>
    </row>
    <row r="161" spans="3:15" hidden="1">
      <c r="C161" s="52" t="s">
        <v>63</v>
      </c>
      <c r="D161" s="42">
        <v>109327.04164999997</v>
      </c>
      <c r="E161" s="44">
        <f t="shared" si="45"/>
        <v>1.9995339768648806E-3</v>
      </c>
      <c r="F161" s="42">
        <v>123993.45327999996</v>
      </c>
      <c r="G161" s="54">
        <f t="shared" si="46"/>
        <v>2.0946103317340367E-3</v>
      </c>
      <c r="H161" s="44">
        <f t="shared" si="47"/>
        <v>0.13415172869081271</v>
      </c>
      <c r="I161" s="53">
        <v>132879.42280999996</v>
      </c>
      <c r="J161" s="54">
        <f t="shared" si="48"/>
        <v>2.0797758146353421E-3</v>
      </c>
      <c r="K161" s="54">
        <f t="shared" si="50"/>
        <v>7.1664828222292032E-2</v>
      </c>
      <c r="L161" s="67">
        <f t="shared" si="49"/>
        <v>0.1024656536624875</v>
      </c>
    </row>
    <row r="162" spans="3:15" hidden="1">
      <c r="C162" s="52" t="s">
        <v>64</v>
      </c>
      <c r="D162" s="42">
        <v>76660.584700000065</v>
      </c>
      <c r="E162" s="44">
        <f t="shared" si="45"/>
        <v>1.4020816943415225E-3</v>
      </c>
      <c r="F162" s="42">
        <v>71374.881589999975</v>
      </c>
      <c r="G162" s="54">
        <f t="shared" si="46"/>
        <v>1.2057294998236983E-3</v>
      </c>
      <c r="H162" s="44">
        <f t="shared" si="47"/>
        <v>-6.8949423366452378E-2</v>
      </c>
      <c r="I162" s="53">
        <v>139949.23288</v>
      </c>
      <c r="J162" s="54">
        <f t="shared" si="48"/>
        <v>2.190429666727067E-3</v>
      </c>
      <c r="K162" s="54">
        <f t="shared" si="50"/>
        <v>0.96076308306769476</v>
      </c>
      <c r="L162" s="67">
        <f t="shared" si="49"/>
        <v>0.35113641026061826</v>
      </c>
    </row>
    <row r="163" spans="3:15" hidden="1">
      <c r="C163" s="52" t="s">
        <v>65</v>
      </c>
      <c r="D163" s="42">
        <v>5559.3163800000002</v>
      </c>
      <c r="E163" s="44">
        <f t="shared" si="45"/>
        <v>1.0167696685270615E-4</v>
      </c>
      <c r="F163" s="42">
        <v>2975.6115099999997</v>
      </c>
      <c r="G163" s="54">
        <f t="shared" si="46"/>
        <v>5.0266739470494728E-5</v>
      </c>
      <c r="H163" s="44">
        <f t="shared" si="47"/>
        <v>-0.46475226329896346</v>
      </c>
      <c r="I163" s="53">
        <v>2613.6595299999999</v>
      </c>
      <c r="J163" s="54">
        <f t="shared" si="48"/>
        <v>4.090795823186024E-5</v>
      </c>
      <c r="K163" s="54">
        <f t="shared" si="50"/>
        <v>-0.12163952813853707</v>
      </c>
      <c r="L163" s="67">
        <f t="shared" si="49"/>
        <v>-0.31433211058741961</v>
      </c>
    </row>
    <row r="164" spans="3:15">
      <c r="C164" s="50" t="s">
        <v>27</v>
      </c>
      <c r="D164" s="40">
        <f>SUM(D156:D163)</f>
        <v>54676261.026290022</v>
      </c>
      <c r="E164" s="45">
        <f>D164/D174</f>
        <v>0.55164516528401142</v>
      </c>
      <c r="F164" s="40">
        <f>SUM(F156:F163)</f>
        <v>59196429.713659994</v>
      </c>
      <c r="G164" s="35">
        <f>F164/F174</f>
        <v>0.55570801083728649</v>
      </c>
      <c r="H164" s="45">
        <f t="shared" si="47"/>
        <v>8.2671503181180217E-2</v>
      </c>
      <c r="I164" s="34">
        <f>SUM(I156:I163)</f>
        <v>63891224.176630013</v>
      </c>
      <c r="J164" s="35">
        <f>I164/I174</f>
        <v>0.57368507000679259</v>
      </c>
      <c r="K164" s="35">
        <f t="shared" si="50"/>
        <v>7.9308743545502436E-2</v>
      </c>
      <c r="L164" s="69">
        <f t="shared" si="49"/>
        <v>8.0988815747415677E-2</v>
      </c>
    </row>
    <row r="165" spans="3:15" hidden="1">
      <c r="C165" s="50" t="s">
        <v>28</v>
      </c>
      <c r="D165" s="40"/>
      <c r="E165" s="41"/>
      <c r="F165" s="40"/>
      <c r="G165" s="34"/>
      <c r="H165" s="41"/>
      <c r="I165" s="34"/>
      <c r="J165" s="51"/>
      <c r="K165" s="51"/>
      <c r="L165" s="67"/>
      <c r="O165" t="s">
        <v>73</v>
      </c>
    </row>
    <row r="166" spans="3:15" hidden="1">
      <c r="C166" s="52" t="s">
        <v>66</v>
      </c>
      <c r="D166" s="42">
        <v>24198412.081259985</v>
      </c>
      <c r="E166" s="44">
        <f t="shared" ref="E166:E172" si="51">D166/$D$79</f>
        <v>0.54453527558537251</v>
      </c>
      <c r="F166" s="42">
        <v>24758988.702800021</v>
      </c>
      <c r="G166" s="54">
        <f t="shared" ref="G166:G172" si="52">F166/$F$79</f>
        <v>0.52313715021897444</v>
      </c>
      <c r="H166" s="44">
        <f t="shared" ref="H166:H171" si="53">(F166/D166)-1</f>
        <v>2.3165843265152253E-2</v>
      </c>
      <c r="I166" s="53">
        <v>23784088.003570043</v>
      </c>
      <c r="J166" s="54">
        <f t="shared" ref="J166:J172" si="54">I166/$I$79</f>
        <v>0.50094298462470366</v>
      </c>
      <c r="K166" s="54">
        <f t="shared" ref="K166:K171" si="55">(I166/F166)-1</f>
        <v>-3.9375626804972308E-2</v>
      </c>
      <c r="L166" s="67">
        <f t="shared" ref="L166:L171" si="56">((I166/D166)^(1/2)-1)</f>
        <v>-8.5979388456220995E-3</v>
      </c>
      <c r="O166" t="s">
        <v>85</v>
      </c>
    </row>
    <row r="167" spans="3:15" hidden="1">
      <c r="C167" s="52" t="s">
        <v>67</v>
      </c>
      <c r="D167" s="42">
        <v>11549935.779870007</v>
      </c>
      <c r="E167" s="44">
        <f t="shared" si="51"/>
        <v>0.2599074452391667</v>
      </c>
      <c r="F167" s="42">
        <v>12683862.747829985</v>
      </c>
      <c r="G167" s="54">
        <f t="shared" si="52"/>
        <v>0.26799963000580818</v>
      </c>
      <c r="H167" s="44">
        <f t="shared" si="53"/>
        <v>9.8176040938362741E-2</v>
      </c>
      <c r="I167" s="53">
        <v>12949190.023639968</v>
      </c>
      <c r="J167" s="54">
        <f t="shared" si="54"/>
        <v>0.27273721397015349</v>
      </c>
      <c r="K167" s="54">
        <f t="shared" si="55"/>
        <v>2.0918491557737617E-2</v>
      </c>
      <c r="L167" s="67">
        <f t="shared" si="56"/>
        <v>5.8842871808485686E-2</v>
      </c>
    </row>
    <row r="168" spans="3:15" hidden="1">
      <c r="C168" s="52" t="s">
        <v>68</v>
      </c>
      <c r="D168" s="42">
        <v>4030032.8918299917</v>
      </c>
      <c r="E168" s="44">
        <f t="shared" si="51"/>
        <v>9.0687565117970964E-2</v>
      </c>
      <c r="F168" s="42">
        <v>4237962.533699993</v>
      </c>
      <c r="G168" s="54">
        <f t="shared" si="52"/>
        <v>8.9544676853617694E-2</v>
      </c>
      <c r="H168" s="44">
        <f t="shared" si="53"/>
        <v>5.1595023527359674E-2</v>
      </c>
      <c r="I168" s="53">
        <v>4481591.4778999779</v>
      </c>
      <c r="J168" s="54">
        <f t="shared" si="54"/>
        <v>9.4391755129348207E-2</v>
      </c>
      <c r="K168" s="54">
        <f t="shared" si="55"/>
        <v>5.7487281273174151E-2</v>
      </c>
      <c r="L168" s="67">
        <f t="shared" si="56"/>
        <v>5.4537037012141631E-2</v>
      </c>
    </row>
    <row r="169" spans="3:15" hidden="1">
      <c r="C169" s="52" t="s">
        <v>69</v>
      </c>
      <c r="D169" s="42">
        <v>2237024.0620600008</v>
      </c>
      <c r="E169" s="44">
        <f t="shared" si="51"/>
        <v>5.033960534411748E-2</v>
      </c>
      <c r="F169" s="42">
        <v>2401751.3493199996</v>
      </c>
      <c r="G169" s="54">
        <f t="shared" si="52"/>
        <v>5.0747038641192503E-2</v>
      </c>
      <c r="H169" s="44">
        <f t="shared" si="53"/>
        <v>7.3636797231544593E-2</v>
      </c>
      <c r="I169" s="53">
        <v>2722784.0321000009</v>
      </c>
      <c r="J169" s="54">
        <f t="shared" si="54"/>
        <v>5.7347566125887456E-2</v>
      </c>
      <c r="K169" s="54">
        <f t="shared" si="55"/>
        <v>0.13366607782728801</v>
      </c>
      <c r="L169" s="67">
        <f t="shared" si="56"/>
        <v>0.10324322655003715</v>
      </c>
    </row>
    <row r="170" spans="3:15" hidden="1">
      <c r="C170" s="52" t="s">
        <v>24</v>
      </c>
      <c r="D170" s="42">
        <v>2047601.1425199944</v>
      </c>
      <c r="E170" s="44">
        <f t="shared" si="51"/>
        <v>4.6077033843660062E-2</v>
      </c>
      <c r="F170" s="42">
        <v>2266962.049740003</v>
      </c>
      <c r="G170" s="54">
        <f t="shared" si="52"/>
        <v>4.7899051152336926E-2</v>
      </c>
      <c r="H170" s="44">
        <f t="shared" si="53"/>
        <v>0.10713068217477151</v>
      </c>
      <c r="I170" s="53">
        <v>2532367.4675200027</v>
      </c>
      <c r="J170" s="54">
        <f t="shared" si="54"/>
        <v>5.3336992242694246E-2</v>
      </c>
      <c r="K170" s="54">
        <f t="shared" si="55"/>
        <v>0.11707536869019886</v>
      </c>
      <c r="L170" s="67">
        <f t="shared" si="56"/>
        <v>0.11209190941154423</v>
      </c>
    </row>
    <row r="171" spans="3:15" hidden="1">
      <c r="C171" s="52" t="s">
        <v>70</v>
      </c>
      <c r="D171" s="42">
        <v>375643.22867999977</v>
      </c>
      <c r="E171" s="44">
        <f t="shared" si="51"/>
        <v>8.4530748697123625E-3</v>
      </c>
      <c r="F171" s="42">
        <v>978384.03035000013</v>
      </c>
      <c r="G171" s="54">
        <f t="shared" si="52"/>
        <v>2.0672453128070228E-2</v>
      </c>
      <c r="H171" s="44">
        <f t="shared" si="53"/>
        <v>1.6045565463485536</v>
      </c>
      <c r="I171" s="53">
        <v>957246.41656999954</v>
      </c>
      <c r="J171" s="54">
        <f t="shared" si="54"/>
        <v>2.0161625573614599E-2</v>
      </c>
      <c r="K171" s="54">
        <f t="shared" si="55"/>
        <v>-2.1604618559073363E-2</v>
      </c>
      <c r="L171" s="67">
        <f t="shared" si="56"/>
        <v>0.59633520779601801</v>
      </c>
    </row>
    <row r="172" spans="3:15" hidden="1">
      <c r="C172" s="52" t="s">
        <v>71</v>
      </c>
      <c r="D172" s="48">
        <v>0</v>
      </c>
      <c r="E172" s="44">
        <f t="shared" si="51"/>
        <v>0</v>
      </c>
      <c r="F172" s="48">
        <v>0</v>
      </c>
      <c r="G172" s="54">
        <f t="shared" si="52"/>
        <v>0</v>
      </c>
      <c r="H172" s="57">
        <v>0</v>
      </c>
      <c r="I172" s="53">
        <v>51365.344440000001</v>
      </c>
      <c r="J172" s="54">
        <f t="shared" si="54"/>
        <v>1.0818623335982964E-3</v>
      </c>
      <c r="K172" s="56">
        <v>0</v>
      </c>
      <c r="L172" s="68">
        <v>0</v>
      </c>
    </row>
    <row r="173" spans="3:15" hidden="1">
      <c r="C173" s="50" t="s">
        <v>32</v>
      </c>
      <c r="D173" s="40">
        <f>SUM(D166:D172)</f>
        <v>44438649.186219975</v>
      </c>
      <c r="E173" s="45">
        <f>D173/D174</f>
        <v>0.44835483471598869</v>
      </c>
      <c r="F173" s="40">
        <f>SUM(F166:F172)</f>
        <v>47327911.413740002</v>
      </c>
      <c r="G173" s="35">
        <f>F173/F174</f>
        <v>0.44429198916271356</v>
      </c>
      <c r="H173" s="45">
        <f>(F173/D173)-1</f>
        <v>6.501687788511723E-2</v>
      </c>
      <c r="I173" s="34">
        <f>SUM(I166:I172)</f>
        <v>47478632.765739992</v>
      </c>
      <c r="J173" s="35">
        <f>I173/I174</f>
        <v>0.42631492999320741</v>
      </c>
      <c r="K173" s="35">
        <f>(I173/F173)-1</f>
        <v>3.1846187059130227E-3</v>
      </c>
      <c r="L173" s="69">
        <f>((I173/D173)^(1/2)-1)</f>
        <v>3.3638500906648439E-2</v>
      </c>
    </row>
    <row r="174" spans="3:15" hidden="1">
      <c r="C174" s="79" t="s">
        <v>72</v>
      </c>
      <c r="D174" s="80">
        <f>SUM(D164,D173)</f>
        <v>99114910.21250999</v>
      </c>
      <c r="E174" s="81">
        <f>D174/D183</f>
        <v>0.37019358296616373</v>
      </c>
      <c r="F174" s="80">
        <f>SUM(F164,F173)</f>
        <v>106524341.1274</v>
      </c>
      <c r="G174" s="82">
        <f>F174/F183</f>
        <v>0.38270141138631392</v>
      </c>
      <c r="H174" s="81">
        <f>(F174/D174)-1</f>
        <v>7.4755966574591159E-2</v>
      </c>
      <c r="I174" s="83">
        <f>SUM(I164,I173)</f>
        <v>111369856.94237</v>
      </c>
      <c r="J174" s="82">
        <f>I174/I183</f>
        <v>0.38833884735935803</v>
      </c>
      <c r="K174" s="82">
        <f>(I174/F174)-1</f>
        <v>4.5487404697250433E-2</v>
      </c>
      <c r="L174" s="84">
        <f>((I174/D174)^(1/2)-1)</f>
        <v>6.0020672523396712E-2</v>
      </c>
    </row>
    <row r="175" spans="3:15" hidden="1">
      <c r="C175" s="55"/>
      <c r="D175" s="46"/>
      <c r="E175" s="47"/>
      <c r="F175" s="46"/>
      <c r="G175" s="36"/>
      <c r="H175" s="47"/>
      <c r="I175" s="36"/>
      <c r="J175" s="51"/>
      <c r="K175" s="51"/>
      <c r="L175" s="67"/>
    </row>
    <row r="176" spans="3:15" hidden="1">
      <c r="C176" s="62" t="s">
        <v>73</v>
      </c>
      <c r="D176" s="40"/>
      <c r="E176" s="41"/>
      <c r="F176" s="40"/>
      <c r="G176" s="34"/>
      <c r="H176" s="41"/>
      <c r="I176" s="34"/>
      <c r="J176" s="51"/>
      <c r="K176" s="51"/>
      <c r="L176" s="67"/>
    </row>
    <row r="177" spans="3:12" hidden="1">
      <c r="C177" s="50" t="s">
        <v>17</v>
      </c>
      <c r="D177" s="40"/>
      <c r="E177" s="41"/>
      <c r="F177" s="40"/>
      <c r="G177" s="34"/>
      <c r="H177" s="41"/>
      <c r="I177" s="34"/>
      <c r="J177" s="51"/>
      <c r="K177" s="51"/>
      <c r="L177" s="67"/>
    </row>
    <row r="178" spans="3:12" hidden="1">
      <c r="C178" s="52" t="s">
        <v>74</v>
      </c>
      <c r="D178" s="42">
        <v>12146247.158359995</v>
      </c>
      <c r="E178" s="44">
        <f>D178/$D$88</f>
        <v>0.80405505586061221</v>
      </c>
      <c r="F178" s="42">
        <v>14013071.292509986</v>
      </c>
      <c r="G178" s="54">
        <f>F178/$F$88</f>
        <v>0.84317374751834606</v>
      </c>
      <c r="H178" s="44">
        <f t="shared" ref="H178:H183" si="57">(F178/D178)-1</f>
        <v>0.15369554972912747</v>
      </c>
      <c r="I178" s="53">
        <v>12548973.030499993</v>
      </c>
      <c r="J178" s="54">
        <f>I178/$I$88</f>
        <v>0.82463588740411164</v>
      </c>
      <c r="K178" s="54">
        <f t="shared" ref="K178:K183" si="58">(I178/F178)-1</f>
        <v>-0.10448089726001442</v>
      </c>
      <c r="L178" s="67">
        <f t="shared" ref="L178:L183" si="59">((I178/D178)^(1/2)-1)</f>
        <v>1.6443015386766513E-2</v>
      </c>
    </row>
    <row r="179" spans="3:12" hidden="1">
      <c r="C179" s="52" t="s">
        <v>24</v>
      </c>
      <c r="D179" s="42">
        <v>1998676.9427200004</v>
      </c>
      <c r="E179" s="44">
        <f>D179/$D$88</f>
        <v>0.13230805201588153</v>
      </c>
      <c r="F179" s="42">
        <v>1634005.8451499983</v>
      </c>
      <c r="G179" s="54">
        <f>F179/$F$88</f>
        <v>9.8318976844028252E-2</v>
      </c>
      <c r="H179" s="44">
        <f t="shared" si="57"/>
        <v>-0.1824562488191418</v>
      </c>
      <c r="I179" s="53">
        <v>1624050.7314400012</v>
      </c>
      <c r="J179" s="54">
        <f>I179/$I$88</f>
        <v>0.10672192161504404</v>
      </c>
      <c r="K179" s="54">
        <f t="shared" si="58"/>
        <v>-6.0924590567075221E-3</v>
      </c>
      <c r="L179" s="67">
        <f t="shared" si="59"/>
        <v>-9.8577291527597644E-2</v>
      </c>
    </row>
    <row r="180" spans="3:12" hidden="1">
      <c r="C180" s="52" t="s">
        <v>75</v>
      </c>
      <c r="D180" s="42">
        <v>653262.06471999967</v>
      </c>
      <c r="E180" s="44">
        <f>D180/$D$88</f>
        <v>4.3244523110048373E-2</v>
      </c>
      <c r="F180" s="42">
        <v>689716.63092000037</v>
      </c>
      <c r="G180" s="54">
        <f>F180/$F$88</f>
        <v>4.1500606418050895E-2</v>
      </c>
      <c r="H180" s="44">
        <f t="shared" si="57"/>
        <v>5.5803892754167306E-2</v>
      </c>
      <c r="I180" s="53">
        <v>753552.70367999957</v>
      </c>
      <c r="J180" s="54">
        <f>I180/$I$88</f>
        <v>4.9518522431645159E-2</v>
      </c>
      <c r="K180" s="54">
        <f t="shared" si="58"/>
        <v>9.2554057562522996E-2</v>
      </c>
      <c r="L180" s="67">
        <f t="shared" si="59"/>
        <v>7.402180006686665E-2</v>
      </c>
    </row>
    <row r="181" spans="3:12" hidden="1">
      <c r="C181" s="52" t="s">
        <v>76</v>
      </c>
      <c r="D181" s="42">
        <v>308051.98272999935</v>
      </c>
      <c r="E181" s="44">
        <f>D181/$D$88</f>
        <v>2.0392369013457944E-2</v>
      </c>
      <c r="F181" s="42">
        <v>282641.23370000051</v>
      </c>
      <c r="G181" s="54">
        <f>F181/$F$88</f>
        <v>1.7006669219574888E-2</v>
      </c>
      <c r="H181" s="44">
        <f t="shared" si="57"/>
        <v>-8.2488509909286245E-2</v>
      </c>
      <c r="I181" s="53">
        <v>291016.19821999967</v>
      </c>
      <c r="J181" s="54">
        <f>I181/$I$88</f>
        <v>1.9123668549199089E-2</v>
      </c>
      <c r="K181" s="54">
        <f t="shared" si="58"/>
        <v>2.9631078276740386E-2</v>
      </c>
      <c r="L181" s="67">
        <f t="shared" si="59"/>
        <v>-2.8044062277820969E-2</v>
      </c>
    </row>
    <row r="182" spans="3:12">
      <c r="C182" s="79" t="s">
        <v>77</v>
      </c>
      <c r="D182" s="80">
        <f>SUM(D178:D181)</f>
        <v>15106238.148529993</v>
      </c>
      <c r="E182" s="81">
        <f>D182/D183</f>
        <v>5.6421707020208052E-2</v>
      </c>
      <c r="F182" s="80">
        <f>SUM(F178:F181)</f>
        <v>16619435.002279984</v>
      </c>
      <c r="G182" s="82">
        <f>F182/F183</f>
        <v>5.9707304119430753E-2</v>
      </c>
      <c r="H182" s="81">
        <f t="shared" si="57"/>
        <v>0.10017032955999317</v>
      </c>
      <c r="I182" s="83">
        <f>SUM(I178:I181)</f>
        <v>15217592.663839994</v>
      </c>
      <c r="J182" s="82">
        <f>I182/I183</f>
        <v>5.3062673841072161E-2</v>
      </c>
      <c r="K182" s="82">
        <f t="shared" si="58"/>
        <v>-8.4349578565557359E-2</v>
      </c>
      <c r="L182" s="84">
        <f t="shared" si="59"/>
        <v>3.6789456351455918E-3</v>
      </c>
    </row>
    <row r="183" spans="3:12" ht="14.65" thickBot="1">
      <c r="C183" s="70" t="s">
        <v>19</v>
      </c>
      <c r="D183" s="71">
        <v>267738055.90673691</v>
      </c>
      <c r="E183" s="72">
        <f>D183/D183</f>
        <v>1</v>
      </c>
      <c r="F183" s="71">
        <v>278348440.73744512</v>
      </c>
      <c r="G183" s="73">
        <f>F183/F183</f>
        <v>1</v>
      </c>
      <c r="H183" s="74">
        <f t="shared" si="57"/>
        <v>3.9629722397043876E-2</v>
      </c>
      <c r="I183" s="75">
        <v>286785259.05833834</v>
      </c>
      <c r="J183" s="76">
        <f>I183/I183</f>
        <v>1</v>
      </c>
      <c r="K183" s="77">
        <f t="shared" si="58"/>
        <v>3.0310276926793778E-2</v>
      </c>
      <c r="L183" s="78">
        <f t="shared" si="59"/>
        <v>3.495950992501351E-2</v>
      </c>
    </row>
    <row r="184" spans="3:12" ht="14.65" thickTop="1">
      <c r="L184" s="33"/>
    </row>
    <row r="185" spans="3:12">
      <c r="L185" s="33"/>
    </row>
    <row r="186" spans="3:12">
      <c r="L186" s="33"/>
    </row>
    <row r="187" spans="3:12">
      <c r="L187" s="33"/>
    </row>
    <row r="188" spans="3:12">
      <c r="L188" s="33"/>
    </row>
    <row r="189" spans="3:12">
      <c r="L189" s="33"/>
    </row>
    <row r="190" spans="3:12">
      <c r="L190" s="33"/>
    </row>
    <row r="191" spans="3:12">
      <c r="L191" s="33"/>
    </row>
    <row r="192" spans="3:12">
      <c r="L192" s="33"/>
    </row>
    <row r="193" spans="12:12">
      <c r="L193" s="33"/>
    </row>
    <row r="194" spans="12:12">
      <c r="L194" s="33"/>
    </row>
    <row r="195" spans="12:12">
      <c r="L195" s="33"/>
    </row>
    <row r="196" spans="12:12">
      <c r="L196" s="33"/>
    </row>
    <row r="197" spans="12:12">
      <c r="L197" s="33"/>
    </row>
    <row r="198" spans="12:12">
      <c r="L198" s="33"/>
    </row>
    <row r="199" spans="12:12">
      <c r="L199" s="33"/>
    </row>
    <row r="200" spans="12:12">
      <c r="L200" s="33"/>
    </row>
    <row r="201" spans="12:12">
      <c r="L201" s="33"/>
    </row>
    <row r="202" spans="12:12">
      <c r="L202" s="33"/>
    </row>
    <row r="203" spans="12:12">
      <c r="L203" s="33"/>
    </row>
    <row r="204" spans="12:12">
      <c r="L204" s="33"/>
    </row>
    <row r="205" spans="12:12">
      <c r="L205" s="33"/>
    </row>
    <row r="206" spans="12:12">
      <c r="L206" s="33"/>
    </row>
    <row r="207" spans="12:12">
      <c r="L207" s="33"/>
    </row>
    <row r="208" spans="12:12">
      <c r="L208" s="33"/>
    </row>
    <row r="209" spans="12:12">
      <c r="L209" s="33"/>
    </row>
    <row r="210" spans="12:12">
      <c r="L210" s="33"/>
    </row>
    <row r="211" spans="12:12">
      <c r="L211" s="33"/>
    </row>
    <row r="212" spans="12:12">
      <c r="L212" s="33"/>
    </row>
    <row r="213" spans="12:12">
      <c r="L213" s="33"/>
    </row>
    <row r="214" spans="12:12">
      <c r="L214" s="33"/>
    </row>
    <row r="215" spans="12:12">
      <c r="L215" s="33"/>
    </row>
    <row r="216" spans="12:12">
      <c r="L216" s="33"/>
    </row>
    <row r="217" spans="12:12">
      <c r="L217" s="33"/>
    </row>
    <row r="218" spans="12:12">
      <c r="L218" s="33"/>
    </row>
    <row r="219" spans="12:12">
      <c r="L219" s="33"/>
    </row>
    <row r="220" spans="12:12">
      <c r="L220" s="33"/>
    </row>
    <row r="221" spans="12:12">
      <c r="L221" s="33"/>
    </row>
    <row r="222" spans="12:12">
      <c r="L222" s="33"/>
    </row>
    <row r="223" spans="12:12">
      <c r="L223" s="33"/>
    </row>
    <row r="224" spans="12:12">
      <c r="L224" s="33"/>
    </row>
    <row r="225" spans="12:12">
      <c r="L225" s="33"/>
    </row>
    <row r="226" spans="12:12">
      <c r="L226" s="33"/>
    </row>
    <row r="227" spans="12:12">
      <c r="L227" s="33"/>
    </row>
    <row r="228" spans="12:12">
      <c r="L228" s="33"/>
    </row>
    <row r="229" spans="12:12">
      <c r="L229" s="33"/>
    </row>
    <row r="230" spans="12:12">
      <c r="L230" s="33"/>
    </row>
    <row r="231" spans="12:12">
      <c r="L231" s="33"/>
    </row>
    <row r="232" spans="12:12">
      <c r="L232" s="33"/>
    </row>
    <row r="233" spans="12:12">
      <c r="L233" s="33"/>
    </row>
    <row r="234" spans="12:12">
      <c r="L234" s="33"/>
    </row>
    <row r="235" spans="12:12">
      <c r="L235" s="33"/>
    </row>
    <row r="236" spans="12:12">
      <c r="L236" s="33"/>
    </row>
    <row r="237" spans="12:12">
      <c r="L237" s="33"/>
    </row>
    <row r="238" spans="12:12">
      <c r="L238" s="33"/>
    </row>
    <row r="239" spans="12:12">
      <c r="L239" s="33"/>
    </row>
    <row r="240" spans="12:12">
      <c r="L240" s="33"/>
    </row>
    <row r="241" spans="12:12">
      <c r="L241" s="33"/>
    </row>
    <row r="242" spans="12:12">
      <c r="L242" s="33"/>
    </row>
    <row r="243" spans="12:12">
      <c r="L243" s="33"/>
    </row>
    <row r="244" spans="12:12">
      <c r="L244" s="33"/>
    </row>
  </sheetData>
  <mergeCells count="8">
    <mergeCell ref="C96:C97"/>
    <mergeCell ref="D97:E97"/>
    <mergeCell ref="F97:H97"/>
    <mergeCell ref="I97:K97"/>
    <mergeCell ref="C2:C3"/>
    <mergeCell ref="D3:E3"/>
    <mergeCell ref="F3:H3"/>
    <mergeCell ref="I3:K3"/>
  </mergeCells>
  <conditionalFormatting sqref="D21:L88">
    <cfRule type="colorScale" priority="3">
      <colorScale>
        <cfvo type="min"/>
        <cfvo type="percentile" val="50"/>
        <cfvo type="max"/>
        <color rgb="FFF8696B"/>
        <color rgb="FFFFEB84"/>
        <color rgb="FF63BE7B"/>
      </colorScale>
    </cfRule>
  </conditionalFormatting>
  <conditionalFormatting sqref="D115:L182">
    <cfRule type="colorScale" priority="2">
      <colorScale>
        <cfvo type="min"/>
        <cfvo type="percentile" val="50"/>
        <cfvo type="max"/>
        <color rgb="FFF8696B"/>
        <color rgb="FFFFEB84"/>
        <color rgb="FF63BE7B"/>
      </colorScale>
    </cfRule>
  </conditionalFormatting>
  <conditionalFormatting sqref="P99">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K59"/>
  <sheetViews>
    <sheetView topLeftCell="D20" zoomScaleNormal="100" workbookViewId="0">
      <selection activeCell="D58" sqref="D58"/>
    </sheetView>
  </sheetViews>
  <sheetFormatPr defaultRowHeight="14.25"/>
  <cols>
    <col min="2" max="2" width="42" bestFit="1" customWidth="1"/>
    <col min="3" max="3" width="13.59765625" bestFit="1" customWidth="1"/>
    <col min="4" max="4" width="10.796875" bestFit="1" customWidth="1"/>
    <col min="5" max="6" width="9.9296875" bestFit="1" customWidth="1"/>
    <col min="9" max="9" width="9.73046875" bestFit="1" customWidth="1"/>
  </cols>
  <sheetData>
    <row r="4" spans="2:11" ht="30.4">
      <c r="B4" s="205" t="s">
        <v>83</v>
      </c>
      <c r="C4" s="58" t="s">
        <v>80</v>
      </c>
      <c r="D4" s="59" t="s">
        <v>79</v>
      </c>
      <c r="E4" s="58" t="s">
        <v>80</v>
      </c>
      <c r="F4" s="60" t="s">
        <v>79</v>
      </c>
      <c r="G4" s="59" t="s">
        <v>81</v>
      </c>
      <c r="H4" s="60" t="s">
        <v>80</v>
      </c>
      <c r="I4" s="60" t="s">
        <v>79</v>
      </c>
      <c r="J4" s="60" t="s">
        <v>81</v>
      </c>
      <c r="K4" s="63" t="s">
        <v>78</v>
      </c>
    </row>
    <row r="5" spans="2:11">
      <c r="B5" s="206"/>
      <c r="C5" s="202" t="s">
        <v>13</v>
      </c>
      <c r="D5" s="203"/>
      <c r="E5" s="202" t="s">
        <v>14</v>
      </c>
      <c r="F5" s="204"/>
      <c r="G5" s="203"/>
      <c r="H5" s="204" t="s">
        <v>15</v>
      </c>
      <c r="I5" s="204"/>
      <c r="J5" s="204"/>
      <c r="K5" s="64" t="s">
        <v>82</v>
      </c>
    </row>
    <row r="6" spans="2:11">
      <c r="B6" s="62" t="s">
        <v>34</v>
      </c>
      <c r="C6" s="40"/>
      <c r="D6" s="41"/>
      <c r="E6" s="40"/>
      <c r="F6" s="34"/>
      <c r="G6" s="41"/>
      <c r="H6" s="34"/>
      <c r="I6" s="51"/>
      <c r="J6" s="51"/>
      <c r="K6" s="67"/>
    </row>
    <row r="7" spans="2:11">
      <c r="B7" s="50" t="s">
        <v>17</v>
      </c>
      <c r="C7" s="40"/>
      <c r="D7" s="41"/>
      <c r="E7" s="40"/>
      <c r="F7" s="34"/>
      <c r="G7" s="41"/>
      <c r="H7" s="34"/>
      <c r="I7" s="51"/>
      <c r="J7" s="51"/>
      <c r="K7" s="67"/>
    </row>
    <row r="8" spans="2:11">
      <c r="B8" s="52" t="s">
        <v>35</v>
      </c>
      <c r="C8" s="42">
        <v>32694308.813909996</v>
      </c>
      <c r="D8" s="44">
        <f>C8/C12</f>
        <v>0.97973742275151143</v>
      </c>
      <c r="E8" s="42">
        <v>31519866.519349996</v>
      </c>
      <c r="F8" s="54">
        <f>E8/E12</f>
        <v>0.9790185415976822</v>
      </c>
      <c r="G8" s="44">
        <f>(E8/C8)-1</f>
        <v>-3.5921918436774725E-2</v>
      </c>
      <c r="H8" s="53">
        <v>32621603.602420002</v>
      </c>
      <c r="I8" s="54">
        <f>H8/H12</f>
        <v>0.97828970298732942</v>
      </c>
      <c r="J8" s="54">
        <f>(H8/E8)-1</f>
        <v>3.4953735682657472E-2</v>
      </c>
      <c r="K8" s="67">
        <f t="shared" ref="K8:K19" si="0">((H8/C8)^(1/2)-1)</f>
        <v>-1.1125128405953255E-3</v>
      </c>
    </row>
    <row r="9" spans="2:11">
      <c r="B9" s="52" t="s">
        <v>24</v>
      </c>
      <c r="C9" s="42">
        <v>419771.50536000007</v>
      </c>
      <c r="D9" s="44">
        <f>C9/C12</f>
        <v>1.2579126695926758E-2</v>
      </c>
      <c r="E9" s="42">
        <v>410868.43241000007</v>
      </c>
      <c r="F9" s="54">
        <f>E9/E12</f>
        <v>1.2761723252845148E-2</v>
      </c>
      <c r="G9" s="44">
        <f>(E9/C9)-1</f>
        <v>-2.1209331353648331E-2</v>
      </c>
      <c r="H9" s="53">
        <v>426151.87278000003</v>
      </c>
      <c r="I9" s="54">
        <f>H9/H12</f>
        <v>1.2779874163467339E-2</v>
      </c>
      <c r="J9" s="54">
        <f>(H9/E9)-1</f>
        <v>3.7197893934934445E-2</v>
      </c>
      <c r="K9" s="67">
        <f t="shared" si="0"/>
        <v>7.571148913644965E-3</v>
      </c>
    </row>
    <row r="10" spans="2:11">
      <c r="B10" s="52" t="s">
        <v>36</v>
      </c>
      <c r="C10" s="42">
        <v>156546.89431999999</v>
      </c>
      <c r="D10" s="44">
        <f>C10/C12</f>
        <v>4.6911788731736617E-3</v>
      </c>
      <c r="E10" s="42">
        <v>174531.81113999998</v>
      </c>
      <c r="F10" s="54">
        <f>E10/E12</f>
        <v>5.421021662632617E-3</v>
      </c>
      <c r="G10" s="44">
        <f>(E10/C10)-1</f>
        <v>0.11488517161660661</v>
      </c>
      <c r="H10" s="53">
        <v>203175.89612000014</v>
      </c>
      <c r="I10" s="54">
        <f>H10/H12</f>
        <v>6.0930446428045697E-3</v>
      </c>
      <c r="J10" s="54">
        <f>(H10/E10)-1</f>
        <v>0.16411956532682415</v>
      </c>
      <c r="K10" s="67">
        <f t="shared" si="0"/>
        <v>0.13923642909259448</v>
      </c>
    </row>
    <row r="11" spans="2:11">
      <c r="B11" s="52" t="s">
        <v>37</v>
      </c>
      <c r="C11" s="42">
        <v>99853.544499999975</v>
      </c>
      <c r="D11" s="44">
        <f>C11/C12</f>
        <v>2.9922716793881524E-3</v>
      </c>
      <c r="E11" s="42">
        <v>90105.622909999991</v>
      </c>
      <c r="F11" s="54">
        <f>E11/E12</f>
        <v>2.7987134868399204E-3</v>
      </c>
      <c r="G11" s="44">
        <f>(E11/C11)-1</f>
        <v>-9.7622188964959444E-2</v>
      </c>
      <c r="H11" s="53">
        <v>94613.923499999961</v>
      </c>
      <c r="I11" s="54">
        <f>H11/H12</f>
        <v>2.8373782063986094E-3</v>
      </c>
      <c r="J11" s="54">
        <f>(H11/E11)-1</f>
        <v>5.0033510056336716E-2</v>
      </c>
      <c r="K11" s="67">
        <f t="shared" si="0"/>
        <v>-2.6590045089902814E-2</v>
      </c>
    </row>
    <row r="12" spans="2:11">
      <c r="B12" s="50" t="s">
        <v>27</v>
      </c>
      <c r="C12" s="40">
        <f>SUM(C8:C11)</f>
        <v>33370480.758089997</v>
      </c>
      <c r="D12" s="44">
        <f>C12/C19</f>
        <v>0.59455610513565282</v>
      </c>
      <c r="E12" s="40">
        <f>SUM(E8:E11)</f>
        <v>32195372.385809999</v>
      </c>
      <c r="F12" s="54">
        <f>E12/E19</f>
        <v>0.6007039396029753</v>
      </c>
      <c r="G12" s="44">
        <f>(E12/C12)-1</f>
        <v>-3.5214007877160003E-2</v>
      </c>
      <c r="H12" s="34">
        <f>SUM(H8:H11)</f>
        <v>33345545.294820003</v>
      </c>
      <c r="I12" s="54">
        <f>H12/H19</f>
        <v>0.60207044060469495</v>
      </c>
      <c r="J12" s="54">
        <f>(H12/E12)-1</f>
        <v>3.5724789737699769E-2</v>
      </c>
      <c r="K12" s="69">
        <f t="shared" si="0"/>
        <v>-3.7368540373727832E-4</v>
      </c>
    </row>
    <row r="13" spans="2:11">
      <c r="B13" s="50" t="s">
        <v>28</v>
      </c>
      <c r="C13" s="40"/>
      <c r="D13" s="41"/>
      <c r="E13" s="40"/>
      <c r="F13" s="34"/>
      <c r="G13" s="41"/>
      <c r="H13" s="34"/>
      <c r="I13" s="51"/>
      <c r="J13" s="51"/>
      <c r="K13" s="67"/>
    </row>
    <row r="14" spans="2:11">
      <c r="B14" s="52" t="s">
        <v>38</v>
      </c>
      <c r="C14" s="42">
        <v>21063074.971949983</v>
      </c>
      <c r="D14" s="44">
        <f ca="1">C14/$D$16</f>
        <v>0.92559582683977448</v>
      </c>
      <c r="E14" s="42">
        <v>19182971.004609957</v>
      </c>
      <c r="F14" s="54">
        <f ca="1">E14/$F$16</f>
        <v>0.89637115488452468</v>
      </c>
      <c r="G14" s="44">
        <f t="shared" ref="G14:G19" si="1">(E14/C14)-1</f>
        <v>-8.9260659701576817E-2</v>
      </c>
      <c r="H14" s="53">
        <v>19573053.700899947</v>
      </c>
      <c r="I14" s="54">
        <f ca="1">H14/$I$16</f>
        <v>0.88809999648520555</v>
      </c>
      <c r="J14" s="54">
        <f t="shared" ref="J14:J19" si="2">(H14/E14)-1</f>
        <v>2.0334842616206217E-2</v>
      </c>
      <c r="K14" s="67">
        <f t="shared" si="0"/>
        <v>-3.6019148816855862E-2</v>
      </c>
    </row>
    <row r="15" spans="2:11">
      <c r="B15" s="52" t="s">
        <v>24</v>
      </c>
      <c r="C15" s="42">
        <v>1135096.9408999984</v>
      </c>
      <c r="D15" s="44">
        <f ca="1">C15/$D$16</f>
        <v>4.9880703219011807E-2</v>
      </c>
      <c r="E15" s="42">
        <v>1250939.6843000022</v>
      </c>
      <c r="F15" s="54">
        <f ca="1">E15/$F$16</f>
        <v>5.8453210883622188E-2</v>
      </c>
      <c r="G15" s="44">
        <f t="shared" si="1"/>
        <v>0.10205537450233471</v>
      </c>
      <c r="H15" s="53">
        <v>1699356.0305600017</v>
      </c>
      <c r="I15" s="54">
        <f ca="1">H15/$I$16</f>
        <v>7.7105908348785612E-2</v>
      </c>
      <c r="J15" s="54">
        <f t="shared" si="2"/>
        <v>0.3584636029121766</v>
      </c>
      <c r="K15" s="67">
        <f t="shared" si="0"/>
        <v>0.22356124270719269</v>
      </c>
    </row>
    <row r="16" spans="2:11">
      <c r="B16" s="52" t="s">
        <v>39</v>
      </c>
      <c r="C16" s="42">
        <v>357910.94898999995</v>
      </c>
      <c r="D16" s="44">
        <f ca="1">C16/$D$16</f>
        <v>1.5728039766585798E-2</v>
      </c>
      <c r="E16" s="42">
        <v>577453.87196999998</v>
      </c>
      <c r="F16" s="54">
        <f ca="1">E16/$F$16</f>
        <v>2.6982942005484921E-2</v>
      </c>
      <c r="G16" s="44">
        <f t="shared" si="1"/>
        <v>0.61340096915038522</v>
      </c>
      <c r="H16" s="53">
        <v>476402.3896600001</v>
      </c>
      <c r="I16" s="54">
        <f ca="1">H16/$I$16</f>
        <v>2.1616093587028592E-2</v>
      </c>
      <c r="J16" s="54">
        <f t="shared" si="2"/>
        <v>-0.17499489953242486</v>
      </c>
      <c r="K16" s="67">
        <f t="shared" si="0"/>
        <v>0.15371748216294123</v>
      </c>
    </row>
    <row r="17" spans="2:11">
      <c r="B17" s="52" t="s">
        <v>40</v>
      </c>
      <c r="C17" s="42">
        <v>200150.86477999992</v>
      </c>
      <c r="D17" s="44">
        <f ca="1">C17/$D$16</f>
        <v>8.795430174627963E-3</v>
      </c>
      <c r="E17" s="42">
        <v>389336.36537999997</v>
      </c>
      <c r="F17" s="54">
        <f ca="1">E17/$F$16</f>
        <v>1.8192692226368185E-2</v>
      </c>
      <c r="G17" s="44">
        <f t="shared" si="1"/>
        <v>0.94521450510817084</v>
      </c>
      <c r="H17" s="53">
        <v>290433.20977000007</v>
      </c>
      <c r="I17" s="54">
        <f ca="1">H17/$I$16</f>
        <v>1.3178001578980213E-2</v>
      </c>
      <c r="J17" s="54">
        <f t="shared" si="2"/>
        <v>-0.25403009943206423</v>
      </c>
      <c r="K17" s="67">
        <f t="shared" si="0"/>
        <v>0.20460427981924778</v>
      </c>
    </row>
    <row r="18" spans="2:11">
      <c r="B18" s="50" t="s">
        <v>32</v>
      </c>
      <c r="C18" s="40">
        <f>SUM(C14:C17)</f>
        <v>22756233.726619981</v>
      </c>
      <c r="D18" s="45">
        <f>C18/C19</f>
        <v>0.40544389486434712</v>
      </c>
      <c r="E18" s="40">
        <f>SUM(E14:E17)</f>
        <v>21400700.926259961</v>
      </c>
      <c r="F18" s="35">
        <f>E18/E19</f>
        <v>0.39929606039703436</v>
      </c>
      <c r="G18" s="45">
        <f t="shared" si="1"/>
        <v>-5.9567537257904535E-2</v>
      </c>
      <c r="H18" s="34">
        <f>SUM(H14:H17)</f>
        <v>22039245.330889951</v>
      </c>
      <c r="I18" s="35">
        <f>H18/H19</f>
        <v>0.39792955939530406</v>
      </c>
      <c r="J18" s="35">
        <f t="shared" si="2"/>
        <v>2.9837546294871897E-2</v>
      </c>
      <c r="K18" s="69">
        <f t="shared" si="0"/>
        <v>-1.5879753339886227E-2</v>
      </c>
    </row>
    <row r="19" spans="2:11">
      <c r="B19" s="85" t="s">
        <v>41</v>
      </c>
      <c r="C19" s="80">
        <f>SUM(C12,C18)</f>
        <v>56126714.484709978</v>
      </c>
      <c r="D19" s="81" t="e">
        <f>C19/C73</f>
        <v>#DIV/0!</v>
      </c>
      <c r="E19" s="80">
        <v>53596073.312069438</v>
      </c>
      <c r="F19" s="82" t="e">
        <f>E19/E73</f>
        <v>#DIV/0!</v>
      </c>
      <c r="G19" s="81">
        <f t="shared" si="1"/>
        <v>-4.5087997682991654E-2</v>
      </c>
      <c r="H19" s="83">
        <v>55384790.625710011</v>
      </c>
      <c r="I19" s="82" t="e">
        <f>H19/H74</f>
        <v>#DIV/0!</v>
      </c>
      <c r="J19" s="82">
        <f t="shared" si="2"/>
        <v>3.3374036624391312E-2</v>
      </c>
      <c r="K19" s="84">
        <f t="shared" si="0"/>
        <v>-6.6313521882185311E-3</v>
      </c>
    </row>
    <row r="20" spans="2:11">
      <c r="B20" s="55"/>
      <c r="C20" s="40"/>
      <c r="D20" s="45"/>
      <c r="E20" s="40"/>
      <c r="F20" s="35"/>
      <c r="G20" s="45"/>
      <c r="H20" s="34"/>
      <c r="I20" s="35"/>
      <c r="J20" s="35"/>
      <c r="K20" s="67"/>
    </row>
    <row r="22" spans="2:11">
      <c r="B22" s="101" t="s">
        <v>96</v>
      </c>
      <c r="C22" s="86" t="s">
        <v>13</v>
      </c>
      <c r="D22" s="86" t="s">
        <v>14</v>
      </c>
      <c r="E22" s="87" t="s">
        <v>15</v>
      </c>
      <c r="F22" s="96" t="s">
        <v>94</v>
      </c>
    </row>
    <row r="23" spans="2:11">
      <c r="B23" s="52" t="s">
        <v>35</v>
      </c>
      <c r="C23" s="42">
        <v>32694308.813909996</v>
      </c>
      <c r="D23" s="42">
        <v>31519866.519349996</v>
      </c>
      <c r="E23" s="97">
        <v>32621603.602420002</v>
      </c>
      <c r="F23" s="98">
        <f>AVERAGE(C23,D23,E23)</f>
        <v>32278592.978560001</v>
      </c>
    </row>
    <row r="24" spans="2:11">
      <c r="B24" s="52" t="s">
        <v>86</v>
      </c>
      <c r="C24" s="42">
        <v>419771.50536000007</v>
      </c>
      <c r="D24" s="42">
        <v>410868.43241000007</v>
      </c>
      <c r="E24" s="97">
        <v>426151.87278000003</v>
      </c>
      <c r="F24" s="98">
        <f t="shared" ref="F24:F31" si="3">AVERAGE(C24,D24,E24)</f>
        <v>418930.60351666674</v>
      </c>
    </row>
    <row r="25" spans="2:11">
      <c r="B25" s="52" t="s">
        <v>36</v>
      </c>
      <c r="C25" s="42">
        <v>156546.89431999999</v>
      </c>
      <c r="D25" s="42">
        <v>174531.81113999998</v>
      </c>
      <c r="E25" s="97">
        <v>203175.89612000014</v>
      </c>
      <c r="F25" s="98">
        <f t="shared" si="3"/>
        <v>178084.86719333337</v>
      </c>
    </row>
    <row r="26" spans="2:11">
      <c r="B26" s="52" t="s">
        <v>37</v>
      </c>
      <c r="C26" s="42">
        <v>99853.544499999975</v>
      </c>
      <c r="D26" s="42">
        <v>90105.622909999991</v>
      </c>
      <c r="E26" s="97">
        <v>94613.923499999961</v>
      </c>
      <c r="F26" s="98">
        <f t="shared" si="3"/>
        <v>94857.696969999975</v>
      </c>
    </row>
    <row r="27" spans="2:11">
      <c r="B27" s="52" t="s">
        <v>38</v>
      </c>
      <c r="C27" s="42">
        <v>21063074.971949983</v>
      </c>
      <c r="D27" s="42">
        <v>19182971.004609957</v>
      </c>
      <c r="E27" s="97">
        <v>19573053.700899947</v>
      </c>
      <c r="F27" s="98">
        <f t="shared" si="3"/>
        <v>19939699.892486628</v>
      </c>
    </row>
    <row r="28" spans="2:11">
      <c r="B28" s="52" t="s">
        <v>87</v>
      </c>
      <c r="C28" s="42">
        <v>1135096.9408999984</v>
      </c>
      <c r="D28" s="42">
        <v>1250939.6843000022</v>
      </c>
      <c r="E28" s="97">
        <v>1699356.0305600017</v>
      </c>
      <c r="F28" s="98">
        <f t="shared" si="3"/>
        <v>1361797.5519200007</v>
      </c>
    </row>
    <row r="29" spans="2:11">
      <c r="B29" s="52" t="s">
        <v>39</v>
      </c>
      <c r="C29" s="42">
        <v>357910.94898999995</v>
      </c>
      <c r="D29" s="42">
        <v>577453.87196999998</v>
      </c>
      <c r="E29" s="97">
        <v>476402.3896600001</v>
      </c>
      <c r="F29" s="98">
        <f t="shared" si="3"/>
        <v>470589.07020666666</v>
      </c>
    </row>
    <row r="30" spans="2:11">
      <c r="B30" s="52" t="s">
        <v>40</v>
      </c>
      <c r="C30" s="42">
        <v>200150.86477999992</v>
      </c>
      <c r="D30" s="42">
        <v>389336.36537999997</v>
      </c>
      <c r="E30" s="97">
        <v>290433.20977000007</v>
      </c>
      <c r="F30" s="98">
        <f t="shared" si="3"/>
        <v>293306.81331</v>
      </c>
    </row>
    <row r="31" spans="2:11" ht="14.65" thickBot="1">
      <c r="B31" s="99" t="s">
        <v>85</v>
      </c>
      <c r="C31" s="105">
        <f>SUM(C23:C30)</f>
        <v>56126714.484709986</v>
      </c>
      <c r="D31" s="105">
        <f>SUM(D23:D30)</f>
        <v>53596073.31206996</v>
      </c>
      <c r="E31" s="105">
        <f>SUM(E23:E30)</f>
        <v>55384790.625709958</v>
      </c>
      <c r="F31" s="100">
        <f t="shared" si="3"/>
        <v>55035859.474163301</v>
      </c>
    </row>
    <row r="32" spans="2:11" ht="14.65" thickTop="1"/>
    <row r="34" spans="2:7">
      <c r="B34" s="102" t="s">
        <v>90</v>
      </c>
      <c r="C34" s="86" t="s">
        <v>13</v>
      </c>
      <c r="D34" s="86" t="s">
        <v>14</v>
      </c>
      <c r="E34" s="87" t="s">
        <v>15</v>
      </c>
      <c r="F34" s="103" t="s">
        <v>94</v>
      </c>
      <c r="G34" s="104" t="s">
        <v>95</v>
      </c>
    </row>
    <row r="35" spans="2:7">
      <c r="B35" s="52" t="s">
        <v>35</v>
      </c>
      <c r="C35" s="42">
        <v>32694308.813909996</v>
      </c>
      <c r="D35" s="42">
        <v>31519866.519349996</v>
      </c>
      <c r="E35" s="53">
        <v>32621603.602420002</v>
      </c>
      <c r="F35" s="97">
        <f>AVERAGE(C35,D35,E35)</f>
        <v>32278592.978560001</v>
      </c>
      <c r="G35" s="106">
        <f>F35/$F$39</f>
        <v>0.97901536591532545</v>
      </c>
    </row>
    <row r="36" spans="2:7">
      <c r="B36" s="52" t="s">
        <v>24</v>
      </c>
      <c r="C36" s="42">
        <v>419771.50536000007</v>
      </c>
      <c r="D36" s="42">
        <v>410868.43241000007</v>
      </c>
      <c r="E36" s="53">
        <v>426151.87278000003</v>
      </c>
      <c r="F36" s="97">
        <f>AVERAGE(C36,D36,E36)</f>
        <v>418930.60351666674</v>
      </c>
      <c r="G36" s="106">
        <f>F36/$F$39</f>
        <v>1.2706238415268576E-2</v>
      </c>
    </row>
    <row r="37" spans="2:7">
      <c r="B37" s="52" t="s">
        <v>36</v>
      </c>
      <c r="C37" s="42">
        <v>156546.89431999999</v>
      </c>
      <c r="D37" s="42">
        <v>174531.81113999998</v>
      </c>
      <c r="E37" s="53">
        <v>203175.89612000014</v>
      </c>
      <c r="F37" s="97">
        <f>AVERAGE(C37,D37,E37)</f>
        <v>178084.86719333337</v>
      </c>
      <c r="G37" s="106">
        <f>F37/$F$39</f>
        <v>5.4013451433607479E-3</v>
      </c>
    </row>
    <row r="38" spans="2:7">
      <c r="B38" s="52" t="s">
        <v>37</v>
      </c>
      <c r="C38" s="42">
        <v>99853.544499999975</v>
      </c>
      <c r="D38" s="42">
        <v>90105.622909999991</v>
      </c>
      <c r="E38" s="53">
        <v>94613.923499999961</v>
      </c>
      <c r="F38" s="97">
        <f>AVERAGE(C38,D38,E38)</f>
        <v>94857.696969999975</v>
      </c>
      <c r="G38" s="106">
        <f>F38/$F$39</f>
        <v>2.8770505260453435E-3</v>
      </c>
    </row>
    <row r="39" spans="2:7" ht="14.65" thickBot="1">
      <c r="B39" s="107" t="s">
        <v>85</v>
      </c>
      <c r="C39" s="105">
        <f>SUM(C35:C38)</f>
        <v>33370480.758089997</v>
      </c>
      <c r="D39" s="105">
        <f>SUM(D35:D38)</f>
        <v>32195372.385809999</v>
      </c>
      <c r="E39" s="105">
        <f>SUM(E35:E38)</f>
        <v>33345545.294820003</v>
      </c>
      <c r="F39" s="108">
        <f>AVERAGE(C39,D39,E39)</f>
        <v>32970466.146239996</v>
      </c>
      <c r="G39" s="109">
        <f>F39/$F$39</f>
        <v>1</v>
      </c>
    </row>
    <row r="40" spans="2:7" ht="14.65" thickTop="1">
      <c r="B40" s="95" t="s">
        <v>89</v>
      </c>
    </row>
    <row r="46" spans="2:7">
      <c r="B46" s="110" t="s">
        <v>91</v>
      </c>
      <c r="C46" s="86" t="s">
        <v>13</v>
      </c>
      <c r="D46" s="86" t="s">
        <v>14</v>
      </c>
      <c r="E46" s="87" t="s">
        <v>15</v>
      </c>
      <c r="F46" s="113" t="s">
        <v>92</v>
      </c>
    </row>
    <row r="47" spans="2:7">
      <c r="B47" s="52" t="s">
        <v>38</v>
      </c>
      <c r="C47" s="42">
        <v>21063074.971949998</v>
      </c>
      <c r="D47" s="42">
        <v>19182971.004609957</v>
      </c>
      <c r="E47" s="53">
        <v>19573053.700899947</v>
      </c>
      <c r="F47" s="111">
        <f>AVERAGE(C47,D47,E47)</f>
        <v>19939699.892486632</v>
      </c>
    </row>
    <row r="48" spans="2:7">
      <c r="B48" s="52" t="s">
        <v>24</v>
      </c>
      <c r="C48" s="42">
        <v>1135096.9408999984</v>
      </c>
      <c r="D48" s="42">
        <v>1250939.6843000022</v>
      </c>
      <c r="E48" s="53">
        <v>1699356.0305600017</v>
      </c>
      <c r="F48" s="111">
        <f>AVERAGE(C48,D48,E48)</f>
        <v>1361797.5519200007</v>
      </c>
    </row>
    <row r="49" spans="2:6">
      <c r="B49" s="52" t="s">
        <v>39</v>
      </c>
      <c r="C49" s="42">
        <v>357910.94898999995</v>
      </c>
      <c r="D49" s="42">
        <v>577453.87196999998</v>
      </c>
      <c r="E49" s="53">
        <v>476402.3896600001</v>
      </c>
      <c r="F49" s="111">
        <f>AVERAGE(C49,D49,E49)</f>
        <v>470589.07020666666</v>
      </c>
    </row>
    <row r="50" spans="2:6">
      <c r="B50" s="52" t="s">
        <v>40</v>
      </c>
      <c r="C50" s="42">
        <v>200150.86477999992</v>
      </c>
      <c r="D50" s="42">
        <v>389336.36537999997</v>
      </c>
      <c r="E50" s="53">
        <v>290433.20977000007</v>
      </c>
      <c r="F50" s="111">
        <f>AVERAGE(C50,D50,E50)</f>
        <v>293306.81331</v>
      </c>
    </row>
    <row r="51" spans="2:6" ht="14.65" thickBot="1">
      <c r="B51" s="107" t="s">
        <v>85</v>
      </c>
      <c r="C51" s="105">
        <f>SUM(C47:C50)</f>
        <v>22756233.726619996</v>
      </c>
      <c r="D51" s="105">
        <f>SUM(D47:D50)</f>
        <v>21400700.926259961</v>
      </c>
      <c r="E51" s="105">
        <f>SUM(E47:E50)</f>
        <v>22039245.330889951</v>
      </c>
      <c r="F51" s="112">
        <f>AVERAGE(C51,D51,E51)</f>
        <v>22065393.327923302</v>
      </c>
    </row>
    <row r="52" spans="2:6" ht="14.65" thickTop="1">
      <c r="B52" s="95" t="s">
        <v>88</v>
      </c>
    </row>
    <row r="55" spans="2:6">
      <c r="B55" s="52"/>
      <c r="C55" s="33" t="s">
        <v>93</v>
      </c>
    </row>
    <row r="56" spans="2:6">
      <c r="B56" s="52" t="s">
        <v>38</v>
      </c>
      <c r="C56" s="91">
        <v>19939699.892486632</v>
      </c>
    </row>
    <row r="57" spans="2:6">
      <c r="B57" s="52" t="s">
        <v>24</v>
      </c>
      <c r="C57" s="91">
        <v>1361797.5519200007</v>
      </c>
    </row>
    <row r="58" spans="2:6">
      <c r="B58" s="52" t="s">
        <v>39</v>
      </c>
      <c r="C58" s="91">
        <v>470589.07020666666</v>
      </c>
    </row>
    <row r="59" spans="2:6">
      <c r="B59" s="52" t="s">
        <v>40</v>
      </c>
      <c r="C59" s="91">
        <v>293306.81331</v>
      </c>
    </row>
  </sheetData>
  <mergeCells count="4">
    <mergeCell ref="B4:B5"/>
    <mergeCell ref="C5:D5"/>
    <mergeCell ref="E5:G5"/>
    <mergeCell ref="H5:J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N1" zoomScale="70" zoomScaleNormal="70" workbookViewId="0">
      <selection activeCell="D73" sqref="D73"/>
    </sheetView>
  </sheetViews>
  <sheetFormatPr defaultRowHeight="14.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D4:G18"/>
  <sheetViews>
    <sheetView topLeftCell="A12" workbookViewId="0">
      <selection activeCell="D5" sqref="D5:G17"/>
    </sheetView>
  </sheetViews>
  <sheetFormatPr defaultRowHeight="14.25"/>
  <cols>
    <col min="4" max="5" width="30.59765625" customWidth="1"/>
    <col min="6" max="6" width="30.59765625" style="181" customWidth="1"/>
    <col min="7" max="7" width="30.59765625" style="165" customWidth="1"/>
  </cols>
  <sheetData>
    <row r="4" spans="4:7" ht="28.5" customHeight="1" thickBot="1">
      <c r="D4" s="207" t="s">
        <v>218</v>
      </c>
      <c r="E4" s="207"/>
      <c r="F4" s="207"/>
      <c r="G4" s="207"/>
    </row>
    <row r="5" spans="4:7" ht="61.5" customHeight="1" thickBot="1">
      <c r="D5" s="192" t="s">
        <v>180</v>
      </c>
      <c r="E5" s="171" t="s">
        <v>181</v>
      </c>
      <c r="F5" s="182" t="s">
        <v>193</v>
      </c>
      <c r="G5" s="172" t="s">
        <v>194</v>
      </c>
    </row>
    <row r="6" spans="4:7" ht="51">
      <c r="D6" s="169" t="s">
        <v>195</v>
      </c>
      <c r="E6" s="170" t="s">
        <v>203</v>
      </c>
      <c r="F6" s="191" t="s">
        <v>182</v>
      </c>
      <c r="G6" s="185" t="s">
        <v>207</v>
      </c>
    </row>
    <row r="7" spans="4:7" ht="63.75">
      <c r="D7" s="166" t="s">
        <v>196</v>
      </c>
      <c r="E7" s="167" t="s">
        <v>204</v>
      </c>
      <c r="F7" s="190" t="s">
        <v>183</v>
      </c>
      <c r="G7" s="186" t="s">
        <v>208</v>
      </c>
    </row>
    <row r="8" spans="4:7" ht="54.5" customHeight="1">
      <c r="D8" s="166" t="s">
        <v>197</v>
      </c>
      <c r="E8" s="187" t="s">
        <v>205</v>
      </c>
      <c r="F8" s="190" t="s">
        <v>184</v>
      </c>
      <c r="G8" s="168" t="s">
        <v>209</v>
      </c>
    </row>
    <row r="9" spans="4:7" ht="38.25">
      <c r="D9" s="166" t="s">
        <v>198</v>
      </c>
      <c r="E9" s="167" t="s">
        <v>206</v>
      </c>
      <c r="F9" s="190" t="s">
        <v>220</v>
      </c>
      <c r="G9" s="168" t="s">
        <v>210</v>
      </c>
    </row>
    <row r="10" spans="4:7" ht="38.25">
      <c r="D10" s="166" t="s">
        <v>199</v>
      </c>
      <c r="E10" s="167" t="s">
        <v>185</v>
      </c>
      <c r="F10" s="188" t="s">
        <v>186</v>
      </c>
      <c r="G10" s="168" t="s">
        <v>211</v>
      </c>
    </row>
    <row r="11" spans="4:7" ht="51">
      <c r="D11" s="166" t="s">
        <v>200</v>
      </c>
      <c r="E11" s="167" t="s">
        <v>187</v>
      </c>
      <c r="F11" s="190" t="s">
        <v>191</v>
      </c>
      <c r="G11" s="168" t="s">
        <v>212</v>
      </c>
    </row>
    <row r="12" spans="4:7" ht="51">
      <c r="D12" s="166" t="s">
        <v>201</v>
      </c>
      <c r="E12" s="167" t="s">
        <v>221</v>
      </c>
      <c r="F12" s="190" t="s">
        <v>188</v>
      </c>
      <c r="G12" s="186" t="s">
        <v>213</v>
      </c>
    </row>
    <row r="13" spans="4:7" ht="76.5">
      <c r="D13" s="166" t="s">
        <v>202</v>
      </c>
      <c r="E13" s="167"/>
      <c r="F13" s="190" t="s">
        <v>189</v>
      </c>
      <c r="G13" s="168" t="s">
        <v>214</v>
      </c>
    </row>
    <row r="14" spans="4:7" ht="42.5" customHeight="1">
      <c r="D14" s="166"/>
      <c r="E14" s="167"/>
      <c r="F14" s="190" t="s">
        <v>192</v>
      </c>
      <c r="G14" s="168" t="s">
        <v>215</v>
      </c>
    </row>
    <row r="15" spans="4:7" ht="38.25">
      <c r="D15" s="173"/>
      <c r="E15" s="174"/>
      <c r="F15" s="189" t="s">
        <v>190</v>
      </c>
      <c r="G15" s="175" t="s">
        <v>216</v>
      </c>
    </row>
    <row r="16" spans="4:7" ht="25.5">
      <c r="D16" s="177"/>
      <c r="E16" s="176"/>
      <c r="F16" s="183"/>
      <c r="G16" s="175" t="s">
        <v>217</v>
      </c>
    </row>
    <row r="17" spans="4:7" ht="25.9" thickBot="1">
      <c r="D17" s="178"/>
      <c r="E17" s="179"/>
      <c r="F17" s="184"/>
      <c r="G17" s="180" t="s">
        <v>219</v>
      </c>
    </row>
    <row r="18" spans="4:7" ht="30" customHeight="1"/>
  </sheetData>
  <mergeCells count="1">
    <mergeCell ref="D4:G4"/>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9:O47"/>
  <sheetViews>
    <sheetView topLeftCell="B11" workbookViewId="0">
      <selection activeCell="E14" sqref="E14"/>
    </sheetView>
  </sheetViews>
  <sheetFormatPr defaultRowHeight="14.25"/>
  <cols>
    <col min="4" max="4" width="21.46484375" customWidth="1"/>
    <col min="5" max="8" width="10.06640625" bestFit="1" customWidth="1"/>
    <col min="11" max="13" width="10.06640625" bestFit="1" customWidth="1"/>
  </cols>
  <sheetData>
    <row r="9" spans="4:15" ht="51.75">
      <c r="D9" s="19"/>
      <c r="E9" s="6" t="s">
        <v>4</v>
      </c>
      <c r="F9" s="6" t="s">
        <v>4</v>
      </c>
      <c r="G9" s="6" t="s">
        <v>4</v>
      </c>
      <c r="H9" s="7" t="s">
        <v>5</v>
      </c>
      <c r="I9" s="8" t="s">
        <v>6</v>
      </c>
      <c r="J9" s="9" t="s">
        <v>7</v>
      </c>
      <c r="K9" s="10" t="s">
        <v>8</v>
      </c>
      <c r="L9" s="11"/>
      <c r="M9" s="11"/>
      <c r="N9" s="8" t="s">
        <v>6</v>
      </c>
      <c r="O9" s="12" t="s">
        <v>7</v>
      </c>
    </row>
    <row r="10" spans="4:15">
      <c r="D10" s="20" t="s">
        <v>10</v>
      </c>
      <c r="E10" s="13" t="str">
        <f>MyYearM3</f>
        <v>2016/17</v>
      </c>
      <c r="F10" s="13" t="str">
        <f>MyYearM2</f>
        <v>2017/18</v>
      </c>
      <c r="G10" s="13" t="str">
        <f>MyYearM1</f>
        <v>2018/19</v>
      </c>
      <c r="H10" s="14" t="str">
        <f>MyYear0</f>
        <v>2019/20</v>
      </c>
      <c r="I10" s="208" t="str">
        <f>MyYearM3&amp;"-"&amp;MyYear0</f>
        <v>2016/17-2019/20</v>
      </c>
      <c r="J10" s="209"/>
      <c r="K10" s="15" t="str">
        <f>MyYearP1</f>
        <v>2020/21</v>
      </c>
      <c r="L10" s="15" t="str">
        <f>MyYearP2</f>
        <v>2021/22</v>
      </c>
      <c r="M10" s="16" t="str">
        <f>MyYearP3</f>
        <v>2022/23</v>
      </c>
      <c r="N10" s="17" t="str">
        <f>MyYear0&amp;" - "&amp;MyYearP3</f>
        <v>2019/20 - 2022/23</v>
      </c>
      <c r="O10" s="18"/>
    </row>
    <row r="11" spans="4:15">
      <c r="D11" s="21" t="s">
        <v>11</v>
      </c>
      <c r="E11" s="22">
        <v>54824</v>
      </c>
      <c r="F11" s="22">
        <v>70215</v>
      </c>
      <c r="G11" s="22">
        <v>97685</v>
      </c>
      <c r="H11" s="22">
        <v>96761</v>
      </c>
      <c r="I11" s="23">
        <v>0.20849041372045929</v>
      </c>
      <c r="J11" s="23">
        <v>0.21597617479251285</v>
      </c>
      <c r="K11" s="22">
        <v>100559</v>
      </c>
      <c r="L11" s="22">
        <v>105586</v>
      </c>
      <c r="M11" s="22">
        <v>110652</v>
      </c>
      <c r="N11" s="23">
        <v>4.5730175133738449E-2</v>
      </c>
      <c r="O11" s="24">
        <v>0.20290217983769104</v>
      </c>
    </row>
    <row r="12" spans="4:15">
      <c r="D12" s="21" t="s">
        <v>12</v>
      </c>
      <c r="E12" s="22">
        <v>26558</v>
      </c>
      <c r="F12" s="22">
        <v>35968</v>
      </c>
      <c r="G12" s="22">
        <v>39721</v>
      </c>
      <c r="H12" s="22">
        <v>37232</v>
      </c>
      <c r="I12" s="23">
        <v>0.11919819170419998</v>
      </c>
      <c r="J12" s="23">
        <v>9.6140393065909824E-2</v>
      </c>
      <c r="K12" s="22">
        <v>38816</v>
      </c>
      <c r="L12" s="22">
        <v>40823</v>
      </c>
      <c r="M12" s="22">
        <v>42783</v>
      </c>
      <c r="N12" s="23">
        <v>4.7413795142444704E-2</v>
      </c>
      <c r="O12" s="24">
        <v>7.8323106856034663E-2</v>
      </c>
    </row>
    <row r="13" spans="4:15">
      <c r="D13" s="21" t="s">
        <v>3</v>
      </c>
      <c r="E13" s="22">
        <v>48361</v>
      </c>
      <c r="F13" s="22">
        <v>61087</v>
      </c>
      <c r="G13" s="22">
        <v>86831</v>
      </c>
      <c r="H13" s="22">
        <v>63677</v>
      </c>
      <c r="I13" s="23">
        <v>9.6046822308951674E-2</v>
      </c>
      <c r="J13" s="23">
        <v>0.17893891846271959</v>
      </c>
      <c r="K13" s="22">
        <v>66925</v>
      </c>
      <c r="L13" s="22">
        <v>70271</v>
      </c>
      <c r="M13" s="22">
        <v>73644</v>
      </c>
      <c r="N13" s="23">
        <v>4.9667115563360342E-2</v>
      </c>
      <c r="O13" s="24">
        <v>0.13465959852552856</v>
      </c>
    </row>
    <row r="14" spans="4:15">
      <c r="D14" s="25" t="s">
        <v>2</v>
      </c>
      <c r="E14" s="26">
        <v>119724</v>
      </c>
      <c r="F14" s="26">
        <v>192323</v>
      </c>
      <c r="G14" s="26">
        <v>173958</v>
      </c>
      <c r="H14" s="26">
        <v>277678</v>
      </c>
      <c r="I14" s="27">
        <v>0.32369141277126778</v>
      </c>
      <c r="J14" s="27">
        <v>0.50894451367885774</v>
      </c>
      <c r="K14" s="26">
        <v>289148</v>
      </c>
      <c r="L14" s="26">
        <v>304723</v>
      </c>
      <c r="M14" s="26">
        <v>319132</v>
      </c>
      <c r="N14" s="27">
        <v>4.7473297073977294E-2</v>
      </c>
      <c r="O14" s="28">
        <v>0.58411511478074574</v>
      </c>
    </row>
    <row r="15" spans="4:15">
      <c r="D15" s="29" t="s">
        <v>9</v>
      </c>
      <c r="E15" s="30">
        <v>249467</v>
      </c>
      <c r="F15" s="30">
        <v>359593</v>
      </c>
      <c r="G15" s="30">
        <v>398195</v>
      </c>
      <c r="H15" s="30">
        <v>475348</v>
      </c>
      <c r="I15" s="31">
        <v>0.2397463990662132</v>
      </c>
      <c r="J15" s="31">
        <v>1</v>
      </c>
      <c r="K15" s="30">
        <v>495448</v>
      </c>
      <c r="L15" s="30">
        <v>521403</v>
      </c>
      <c r="M15" s="30">
        <v>546211</v>
      </c>
      <c r="N15" s="31">
        <v>4.7408893169057498E-2</v>
      </c>
      <c r="O15" s="32">
        <v>1</v>
      </c>
    </row>
    <row r="20" spans="4:8" ht="21.4">
      <c r="D20" s="19"/>
      <c r="E20" s="6" t="s">
        <v>4</v>
      </c>
      <c r="F20" s="6" t="s">
        <v>4</v>
      </c>
      <c r="G20" s="6" t="s">
        <v>4</v>
      </c>
      <c r="H20" s="7" t="s">
        <v>97</v>
      </c>
    </row>
    <row r="21" spans="4:8" ht="21.4">
      <c r="D21" s="20"/>
      <c r="E21" s="13" t="str">
        <f>MyYearM3</f>
        <v>2016/17</v>
      </c>
      <c r="F21" s="13" t="str">
        <f>MyYearM2</f>
        <v>2017/18</v>
      </c>
      <c r="G21" s="13" t="str">
        <f>MyYearM1</f>
        <v>2018/19</v>
      </c>
      <c r="H21" s="7" t="s">
        <v>97</v>
      </c>
    </row>
    <row r="22" spans="4:8">
      <c r="D22" s="21" t="s">
        <v>11</v>
      </c>
      <c r="E22" s="22">
        <v>54824</v>
      </c>
      <c r="F22" s="22">
        <v>70215</v>
      </c>
      <c r="G22" s="22">
        <v>97685</v>
      </c>
      <c r="H22" s="22">
        <f>AVERAGE(E22,F22,G22)</f>
        <v>74241.333333333328</v>
      </c>
    </row>
    <row r="23" spans="4:8">
      <c r="D23" s="21" t="s">
        <v>12</v>
      </c>
      <c r="E23" s="22">
        <v>26558</v>
      </c>
      <c r="F23" s="22">
        <v>35968</v>
      </c>
      <c r="G23" s="22">
        <v>39721</v>
      </c>
      <c r="H23" s="22">
        <f>AVERAGE(E23,F23,G23)</f>
        <v>34082.333333333336</v>
      </c>
    </row>
    <row r="24" spans="4:8">
      <c r="D24" s="21" t="s">
        <v>3</v>
      </c>
      <c r="E24" s="22">
        <v>48361</v>
      </c>
      <c r="F24" s="22">
        <v>61087</v>
      </c>
      <c r="G24" s="22">
        <v>86831</v>
      </c>
      <c r="H24" s="22">
        <f>AVERAGE(E24,F24,G24)</f>
        <v>65426.333333333336</v>
      </c>
    </row>
    <row r="25" spans="4:8">
      <c r="D25" s="25" t="s">
        <v>2</v>
      </c>
      <c r="E25" s="26">
        <v>119724</v>
      </c>
      <c r="F25" s="26">
        <v>192323</v>
      </c>
      <c r="G25" s="26">
        <v>173958</v>
      </c>
      <c r="H25" s="22">
        <f>AVERAGE(E25,F25,G25)</f>
        <v>162001.66666666666</v>
      </c>
    </row>
    <row r="26" spans="4:8">
      <c r="D26" s="29" t="s">
        <v>9</v>
      </c>
      <c r="E26" s="30">
        <v>249467</v>
      </c>
      <c r="F26" s="30">
        <v>359593</v>
      </c>
      <c r="G26" s="30">
        <v>398195</v>
      </c>
      <c r="H26" s="22">
        <f>AVERAGE(E26,F26,G26)</f>
        <v>335751.66666666669</v>
      </c>
    </row>
    <row r="27" spans="4:8">
      <c r="D27" s="114"/>
      <c r="E27" s="115"/>
      <c r="F27" s="115"/>
      <c r="G27" s="115"/>
      <c r="H27" s="22"/>
    </row>
    <row r="28" spans="4:8">
      <c r="D28" s="114"/>
      <c r="E28" s="115"/>
      <c r="F28" s="115"/>
      <c r="G28" s="115"/>
      <c r="H28" s="22"/>
    </row>
    <row r="29" spans="4:8">
      <c r="D29" s="114"/>
      <c r="E29" s="115"/>
      <c r="F29" s="115"/>
      <c r="G29" s="201"/>
      <c r="H29" s="22"/>
    </row>
    <row r="30" spans="4:8">
      <c r="D30" s="114"/>
      <c r="E30" s="115"/>
      <c r="F30" s="115"/>
      <c r="G30" s="115"/>
      <c r="H30" s="22"/>
    </row>
    <row r="32" spans="4:8">
      <c r="E32" s="91" t="s">
        <v>97</v>
      </c>
    </row>
    <row r="33" spans="4:11">
      <c r="D33" s="21" t="s">
        <v>11</v>
      </c>
      <c r="E33" s="91">
        <v>74241.333333333328</v>
      </c>
    </row>
    <row r="34" spans="4:11">
      <c r="D34" s="21" t="s">
        <v>12</v>
      </c>
      <c r="E34" s="91">
        <v>34082.333333333336</v>
      </c>
    </row>
    <row r="35" spans="4:11">
      <c r="D35" s="21" t="s">
        <v>3</v>
      </c>
      <c r="E35" s="91">
        <v>65426.333333333336</v>
      </c>
    </row>
    <row r="36" spans="4:11">
      <c r="D36" s="25" t="s">
        <v>2</v>
      </c>
      <c r="E36" s="91">
        <v>162001.66666666666</v>
      </c>
    </row>
    <row r="37" spans="4:11">
      <c r="D37" s="29" t="s">
        <v>9</v>
      </c>
      <c r="E37" s="91">
        <v>335751.66666666669</v>
      </c>
    </row>
    <row r="41" spans="4:11" ht="21.4">
      <c r="D41" s="19"/>
      <c r="E41" s="6" t="s">
        <v>4</v>
      </c>
      <c r="F41" s="6" t="s">
        <v>4</v>
      </c>
      <c r="G41" s="6" t="s">
        <v>222</v>
      </c>
      <c r="H41" s="6" t="s">
        <v>4</v>
      </c>
      <c r="I41" s="6" t="s">
        <v>222</v>
      </c>
      <c r="J41" s="6" t="s">
        <v>4</v>
      </c>
      <c r="K41" s="6" t="s">
        <v>222</v>
      </c>
    </row>
    <row r="42" spans="4:11">
      <c r="D42" s="20"/>
      <c r="E42" s="13" t="s">
        <v>223</v>
      </c>
      <c r="F42" s="210" t="str">
        <f>MyYearM3</f>
        <v>2016/17</v>
      </c>
      <c r="G42" s="210"/>
      <c r="H42" s="210" t="str">
        <f>MyYearM2</f>
        <v>2017/18</v>
      </c>
      <c r="I42" s="210"/>
      <c r="J42" s="211" t="str">
        <f>MyYearM1</f>
        <v>2018/19</v>
      </c>
      <c r="K42" s="212"/>
    </row>
    <row r="43" spans="4:11">
      <c r="D43" s="21" t="s">
        <v>11</v>
      </c>
      <c r="E43" s="197"/>
      <c r="F43" s="22">
        <v>54824</v>
      </c>
      <c r="G43" s="22"/>
      <c r="H43" s="22">
        <v>70215</v>
      </c>
      <c r="I43" s="200">
        <f>(H43/F43)-1</f>
        <v>0.28073471472347866</v>
      </c>
      <c r="J43" s="22">
        <v>97685</v>
      </c>
      <c r="K43" s="200">
        <f>(J43/H43)-1</f>
        <v>0.39122694580930006</v>
      </c>
    </row>
    <row r="44" spans="4:11">
      <c r="D44" s="21" t="s">
        <v>12</v>
      </c>
      <c r="E44" s="197"/>
      <c r="F44" s="22">
        <v>26558</v>
      </c>
      <c r="G44" s="22"/>
      <c r="H44" s="22">
        <v>35968</v>
      </c>
      <c r="I44" s="200">
        <f t="shared" ref="I44:I47" si="0">(H44/F44)-1</f>
        <v>0.35431884931094215</v>
      </c>
      <c r="J44" s="22">
        <v>39721</v>
      </c>
      <c r="K44" s="200">
        <f t="shared" ref="K44:K47" si="1">(J44/H44)-1</f>
        <v>0.10434274911032038</v>
      </c>
    </row>
    <row r="45" spans="4:11">
      <c r="D45" s="21" t="s">
        <v>3</v>
      </c>
      <c r="E45" s="197"/>
      <c r="F45" s="22">
        <v>48361</v>
      </c>
      <c r="G45" s="22"/>
      <c r="H45" s="22">
        <v>61087</v>
      </c>
      <c r="I45" s="200">
        <f t="shared" si="0"/>
        <v>0.26314592336800313</v>
      </c>
      <c r="J45" s="22">
        <v>86831</v>
      </c>
      <c r="K45" s="200">
        <f t="shared" si="1"/>
        <v>0.42143172851834265</v>
      </c>
    </row>
    <row r="46" spans="4:11">
      <c r="D46" s="25" t="s">
        <v>2</v>
      </c>
      <c r="E46" s="198"/>
      <c r="F46" s="26">
        <v>119724</v>
      </c>
      <c r="G46" s="26"/>
      <c r="H46" s="26">
        <v>192323</v>
      </c>
      <c r="I46" s="200">
        <f t="shared" si="0"/>
        <v>0.60638635528381934</v>
      </c>
      <c r="J46" s="26">
        <v>173958</v>
      </c>
      <c r="K46" s="200">
        <f t="shared" si="1"/>
        <v>-9.5490398964242496E-2</v>
      </c>
    </row>
    <row r="47" spans="4:11">
      <c r="D47" s="29" t="s">
        <v>9</v>
      </c>
      <c r="E47" s="199"/>
      <c r="F47" s="30">
        <v>249467</v>
      </c>
      <c r="G47" s="30"/>
      <c r="H47" s="30">
        <v>359593</v>
      </c>
      <c r="I47" s="200">
        <f t="shared" si="0"/>
        <v>0.44144516108342979</v>
      </c>
      <c r="J47" s="30">
        <v>398195</v>
      </c>
      <c r="K47" s="200">
        <f t="shared" si="1"/>
        <v>0.10734914194658951</v>
      </c>
    </row>
  </sheetData>
  <mergeCells count="4">
    <mergeCell ref="I10:J10"/>
    <mergeCell ref="H42:I42"/>
    <mergeCell ref="J42:K42"/>
    <mergeCell ref="F42:G42"/>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topLeftCell="G62" zoomScale="60" zoomScaleNormal="60" workbookViewId="0">
      <selection activeCell="AH16" sqref="AH16"/>
    </sheetView>
  </sheetViews>
  <sheetFormatPr defaultColWidth="9.19921875" defaultRowHeight="14.25"/>
  <cols>
    <col min="1" max="24" width="9.19921875" style="1"/>
    <col min="25" max="25" width="9.19921875" style="1" customWidth="1"/>
    <col min="26" max="16384" width="9.19921875" style="1"/>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K5:V274"/>
  <sheetViews>
    <sheetView showGridLines="0" topLeftCell="F28" zoomScale="67" zoomScaleNormal="70" workbookViewId="0">
      <selection activeCell="C53" sqref="C53"/>
    </sheetView>
  </sheetViews>
  <sheetFormatPr defaultColWidth="9.19921875" defaultRowHeight="13.5"/>
  <cols>
    <col min="1" max="4" width="9.19921875" style="2"/>
    <col min="5" max="5" width="15.73046875" style="2" customWidth="1"/>
    <col min="6" max="6" width="7.73046875" style="2" customWidth="1"/>
    <col min="7" max="8" width="15.73046875" style="2" customWidth="1"/>
    <col min="9" max="9" width="9" style="2" customWidth="1"/>
    <col min="10" max="10" width="24.19921875" style="2" customWidth="1"/>
    <col min="11" max="27" width="15.73046875" style="2" customWidth="1"/>
    <col min="28" max="16384" width="9.19921875" style="2"/>
  </cols>
  <sheetData>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11:22" ht="15" customHeight="1"/>
    <row r="34" spans="11:22" ht="15" customHeight="1"/>
    <row r="35" spans="11:22" ht="15" customHeight="1"/>
    <row r="36" spans="11:22" ht="15" customHeight="1"/>
    <row r="37" spans="11:22" ht="15" customHeight="1"/>
    <row r="38" spans="11:22" ht="15" customHeight="1"/>
    <row r="39" spans="11:22" s="3" customFormat="1" ht="15" customHeight="1"/>
    <row r="40" spans="11:22" s="3" customFormat="1" ht="15" customHeight="1"/>
    <row r="41" spans="11:22" s="3" customFormat="1" ht="15" customHeight="1">
      <c r="V41" s="5"/>
    </row>
    <row r="42" spans="11:22" s="3" customFormat="1" ht="15" customHeight="1"/>
    <row r="43" spans="11:22" ht="15" customHeight="1"/>
    <row r="44" spans="11:22" ht="15" customHeight="1">
      <c r="K44" s="4"/>
    </row>
    <row r="45" spans="11:22" ht="15" customHeight="1"/>
    <row r="46" spans="11:22" ht="15" customHeight="1"/>
    <row r="47" spans="11:22" ht="15" customHeight="1"/>
    <row r="48" spans="11:2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P31:W52"/>
  <sheetViews>
    <sheetView showGridLines="0" zoomScale="80" zoomScaleNormal="80" workbookViewId="0">
      <selection activeCell="I3" sqref="I3"/>
    </sheetView>
  </sheetViews>
  <sheetFormatPr defaultRowHeight="14.25"/>
  <sheetData>
    <row r="31" spans="16:16">
      <c r="P31" s="157" t="s">
        <v>143</v>
      </c>
    </row>
    <row r="32" spans="16:16">
      <c r="P32" s="157" t="s">
        <v>144</v>
      </c>
    </row>
    <row r="48" spans="23:23">
      <c r="W48" t="s">
        <v>140</v>
      </c>
    </row>
    <row r="49" spans="23:23">
      <c r="W49" t="s">
        <v>141</v>
      </c>
    </row>
    <row r="50" spans="23:23">
      <c r="W50" s="157" t="s">
        <v>142</v>
      </c>
    </row>
    <row r="51" spans="23:23">
      <c r="W51" t="s">
        <v>139</v>
      </c>
    </row>
    <row r="52" spans="23:23">
      <c r="W52" t="s">
        <v>145</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Urban Development and Infrastructure</Category>
    <Sub_x002d_Category xmlns="1e0ec87a-2ca9-4846-bcf0-31c9454ca23d">Housing Development Agency (HDA) Developing Housing Solutions, Managing Quality</Sub_x002d_Category>
  </documentManagement>
</p:properties>
</file>

<file path=customXml/itemProps1.xml><?xml version="1.0" encoding="utf-8"?>
<ds:datastoreItem xmlns:ds="http://schemas.openxmlformats.org/officeDocument/2006/customXml" ds:itemID="{AA8A8AF3-8A1F-4C34-BDC6-AB1EC896F973}"/>
</file>

<file path=customXml/itemProps2.xml><?xml version="1.0" encoding="utf-8"?>
<ds:datastoreItem xmlns:ds="http://schemas.openxmlformats.org/officeDocument/2006/customXml" ds:itemID="{4230FE51-7C64-4FB7-A719-35FBE0618C9F}"/>
</file>

<file path=customXml/itemProps3.xml><?xml version="1.0" encoding="utf-8"?>
<ds:datastoreItem xmlns:ds="http://schemas.openxmlformats.org/officeDocument/2006/customXml" ds:itemID="{273BB056-2E08-4A67-9588-5AD6C035DF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Functional group trends</vt:lpstr>
      <vt:lpstr>Functional group trends (2)</vt:lpstr>
      <vt:lpstr>DHS trends</vt:lpstr>
      <vt:lpstr>Mandate analysis</vt:lpstr>
      <vt:lpstr>Housing functions</vt:lpstr>
      <vt:lpstr>HDA Spending Trends</vt:lpstr>
      <vt:lpstr>Institutional (a)</vt:lpstr>
      <vt:lpstr>Institutional (b)</vt:lpstr>
      <vt:lpstr>New Funding</vt:lpstr>
      <vt:lpstr>HDA Objectives</vt:lpstr>
      <vt:lpstr>Prog design</vt:lpstr>
      <vt:lpstr>HDA Activities</vt:lpstr>
      <vt:lpstr>Notes &amp; Qs</vt:lpstr>
      <vt:lpstr>HDA Outputs</vt:lpstr>
      <vt:lpstr>Logframe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kgaugelo</dc:creator>
  <cp:lastModifiedBy>Mologadi Mojapelo</cp:lastModifiedBy>
  <dcterms:created xsi:type="dcterms:W3CDTF">2020-07-14T12:36:16Z</dcterms:created>
  <dcterms:modified xsi:type="dcterms:W3CDTF">2021-08-31T19:40:30Z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